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xl/drawings/drawing6.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mc:AlternateContent xmlns:mc="http://schemas.openxmlformats.org/markup-compatibility/2006">
    <mc:Choice Requires="x15">
      <x15ac:absPath xmlns:x15ac="http://schemas.microsoft.com/office/spreadsheetml/2010/11/ac" url="E:\2025\POBLACION\"/>
    </mc:Choice>
  </mc:AlternateContent>
  <xr:revisionPtr revIDLastSave="0" documentId="13_ncr:1_{0CEF4F1F-CB40-4CF8-A320-CB1C06586F03}" xr6:coauthVersionLast="47" xr6:coauthVersionMax="47" xr10:uidLastSave="{00000000-0000-0000-0000-000000000000}"/>
  <bookViews>
    <workbookView xWindow="-120" yWindow="-120" windowWidth="29040" windowHeight="15840" xr2:uid="{00000000-000D-0000-FFFF-FFFF00000000}"/>
  </bookViews>
  <sheets>
    <sheet name="DISTRITAL" sheetId="1" r:id="rId1"/>
    <sheet name="MICRORED" sheetId="8" r:id="rId2"/>
    <sheet name="PROVINCIAL" sheetId="2" r:id="rId3"/>
    <sheet name="DEPARTAMENTAL" sheetId="3" r:id="rId4"/>
    <sheet name="Pob x Genero" sheetId="5" r:id="rId5"/>
    <sheet name="PIRAMIDE" sheetId="6" r:id="rId6"/>
    <sheet name="DATA" sheetId="7" state="hidden" r:id="rId7"/>
  </sheets>
  <externalReferences>
    <externalReference r:id="rId8"/>
  </externalReferences>
  <definedNames>
    <definedName name="_xlnm._FilterDatabase" localSheetId="6" hidden="1">DATA!$A$1:$I$362</definedName>
    <definedName name="_xlnm._FilterDatabase" localSheetId="0" hidden="1">DISTRITAL!$A$8:$BE$45</definedName>
    <definedName name="_xlnm._FilterDatabase" localSheetId="1" hidden="1">MICRORED!$A$7:$AZ$12</definedName>
    <definedName name="_xlnm._FilterDatabase" localSheetId="4" hidden="1">'Pob x Genero'!$A$7:$EC$18</definedName>
    <definedName name="_xlnm._FilterDatabase" localSheetId="2" hidden="1">PROVINCIAL!$A$10:$BB$19</definedName>
    <definedName name="DDD">#REF!</definedName>
    <definedName name="DPTO" localSheetId="1">[1]DATA!#REF!</definedName>
    <definedName name="DPTO">DATA!#REF!</definedName>
    <definedName name="POB_2016_X_EESS">#REF!</definedName>
    <definedName name="SegmentaciónDeDatos_DEPARTAMENTO">#N/A</definedName>
    <definedName name="SegmentaciónDeDatos_DIRESA">#N/A</definedName>
    <definedName name="SegmentaciónDeDatos_DISTRITO">#N/A</definedName>
    <definedName name="SegmentaciónDeDatos_PROVINCIA">#N/A</definedName>
  </definedNames>
  <calcPr calcId="191029"/>
  <pivotCaches>
    <pivotCache cacheId="1" r:id="rId9"/>
  </pivotCaches>
  <extLst>
    <ext xmlns:x14="http://schemas.microsoft.com/office/spreadsheetml/2009/9/main" uri="{BBE1A952-AA13-448e-AADC-164F8A28A991}">
      <x14:slicerCaches>
        <x14:slicerCache r:id="rId10"/>
        <x14:slicerCache r:id="rId11"/>
        <x14:slicerCache r:id="rId12"/>
        <x14:slicerCache r:id="rId13"/>
      </x14:slicerCaches>
    </ext>
    <ext xmlns:x14="http://schemas.microsoft.com/office/spreadsheetml/2009/9/main" uri="{79F54976-1DA5-4618-B147-4CDE4B953A38}">
      <x14:workbookPr/>
    </ext>
  </extLst>
</workbook>
</file>

<file path=xl/calcChain.xml><?xml version="1.0" encoding="utf-8"?>
<calcChain xmlns="http://schemas.openxmlformats.org/spreadsheetml/2006/main">
  <c r="AR8" i="5" l="1"/>
  <c r="AS8" i="5"/>
  <c r="AQ8" i="5"/>
  <c r="AP28" i="3"/>
  <c r="C22" i="3"/>
  <c r="BC9" i="3"/>
  <c r="AW9" i="3"/>
  <c r="C28" i="3"/>
  <c r="I8" i="1"/>
  <c r="BA8" i="1"/>
  <c r="AY8" i="1"/>
  <c r="AQ8" i="1"/>
  <c r="AR8" i="1"/>
  <c r="AS8" i="1"/>
  <c r="AT8" i="1"/>
  <c r="AU8" i="1"/>
  <c r="AV8" i="1"/>
  <c r="AW8" i="1"/>
  <c r="AX8"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H8" i="1"/>
  <c r="BE8" i="1"/>
  <c r="E9" i="2"/>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AK8" i="8"/>
  <c r="AL8" i="8"/>
  <c r="AM8" i="8"/>
  <c r="AN8" i="8"/>
  <c r="AO8" i="8"/>
  <c r="AP8" i="8"/>
  <c r="AQ8" i="8"/>
  <c r="AR8" i="8"/>
  <c r="AS8" i="8"/>
  <c r="AT8" i="8"/>
  <c r="AU8" i="8"/>
  <c r="AV8" i="8"/>
  <c r="AW8" i="8"/>
  <c r="AX8" i="8"/>
  <c r="AY8" i="8"/>
  <c r="AZ8" i="8"/>
  <c r="E9" i="8"/>
  <c r="F9" i="8"/>
  <c r="G9" i="8"/>
  <c r="H9" i="8"/>
  <c r="I9" i="8"/>
  <c r="J9" i="8"/>
  <c r="K9" i="8"/>
  <c r="L9" i="8"/>
  <c r="M9" i="8"/>
  <c r="N9" i="8"/>
  <c r="N12" i="8" s="1"/>
  <c r="O9" i="8"/>
  <c r="O12" i="8" s="1"/>
  <c r="P9" i="8"/>
  <c r="Q9" i="8"/>
  <c r="R9" i="8"/>
  <c r="S9" i="8"/>
  <c r="T9" i="8"/>
  <c r="U9" i="8"/>
  <c r="V9" i="8"/>
  <c r="W9" i="8"/>
  <c r="X9" i="8"/>
  <c r="Y9" i="8"/>
  <c r="Z9" i="8"/>
  <c r="AA9" i="8"/>
  <c r="AB9" i="8"/>
  <c r="AC9" i="8"/>
  <c r="AD9" i="8"/>
  <c r="AE9" i="8"/>
  <c r="AF9" i="8"/>
  <c r="AG9" i="8"/>
  <c r="AH9" i="8"/>
  <c r="AH12" i="8" s="1"/>
  <c r="AI9" i="8"/>
  <c r="AI12" i="8" s="1"/>
  <c r="AJ9" i="8"/>
  <c r="AK9" i="8"/>
  <c r="AL9" i="8"/>
  <c r="AM9" i="8"/>
  <c r="AN9" i="8"/>
  <c r="AO9" i="8"/>
  <c r="AP9" i="8"/>
  <c r="AQ9" i="8"/>
  <c r="AR9" i="8"/>
  <c r="AS9" i="8"/>
  <c r="AT9" i="8"/>
  <c r="AU9" i="8"/>
  <c r="AV9" i="8"/>
  <c r="AW9" i="8"/>
  <c r="AX9" i="8"/>
  <c r="AY9" i="8"/>
  <c r="AZ9"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AK11" i="8"/>
  <c r="AL11" i="8"/>
  <c r="AM11" i="8"/>
  <c r="AN11" i="8"/>
  <c r="AO11" i="8"/>
  <c r="AP11" i="8"/>
  <c r="AQ11" i="8"/>
  <c r="AR11" i="8"/>
  <c r="AS11" i="8"/>
  <c r="AT11" i="8"/>
  <c r="AU11" i="8"/>
  <c r="AV11" i="8"/>
  <c r="AW11" i="8"/>
  <c r="AX11" i="8"/>
  <c r="AY11" i="8"/>
  <c r="AZ11" i="8"/>
  <c r="D11" i="8"/>
  <c r="D10" i="8"/>
  <c r="D9" i="8"/>
  <c r="D8" i="8"/>
  <c r="AZ10" i="1"/>
  <c r="BA10" i="1"/>
  <c r="BB10" i="1"/>
  <c r="BC10" i="1"/>
  <c r="BD10" i="1"/>
  <c r="BE10" i="1"/>
  <c r="AZ11" i="1"/>
  <c r="BA11" i="1"/>
  <c r="BB11" i="1"/>
  <c r="BC11" i="1"/>
  <c r="BD11" i="1"/>
  <c r="BE11" i="1"/>
  <c r="AZ12" i="1"/>
  <c r="BA12" i="1"/>
  <c r="BB12" i="1"/>
  <c r="BC12" i="1"/>
  <c r="BD12" i="1"/>
  <c r="BE12" i="1"/>
  <c r="AZ13" i="1"/>
  <c r="BA13" i="1"/>
  <c r="BB13" i="1"/>
  <c r="BC13" i="1"/>
  <c r="BD13" i="1"/>
  <c r="BE13" i="1"/>
  <c r="AZ14" i="1"/>
  <c r="BA14" i="1"/>
  <c r="BB14" i="1"/>
  <c r="BC14" i="1"/>
  <c r="BD14" i="1"/>
  <c r="BE14" i="1"/>
  <c r="AZ15" i="1"/>
  <c r="BA15" i="1"/>
  <c r="BB15" i="1"/>
  <c r="BC15" i="1"/>
  <c r="BD15" i="1"/>
  <c r="BE15" i="1"/>
  <c r="AZ16" i="1"/>
  <c r="BA16" i="1"/>
  <c r="BB16" i="1"/>
  <c r="BC16" i="1"/>
  <c r="BD16" i="1"/>
  <c r="BE16" i="1"/>
  <c r="AZ17" i="1"/>
  <c r="BA17" i="1"/>
  <c r="BB17" i="1"/>
  <c r="BC17" i="1"/>
  <c r="BD17" i="1"/>
  <c r="BE17" i="1"/>
  <c r="AZ18" i="1"/>
  <c r="BA18" i="1"/>
  <c r="BB18" i="1"/>
  <c r="BC18" i="1"/>
  <c r="BD18" i="1"/>
  <c r="BE18" i="1"/>
  <c r="AZ19" i="1"/>
  <c r="BA19" i="1"/>
  <c r="BB19" i="1"/>
  <c r="BC19" i="1"/>
  <c r="BD19" i="1"/>
  <c r="BE19" i="1"/>
  <c r="AZ20" i="1"/>
  <c r="BA20" i="1"/>
  <c r="BB20" i="1"/>
  <c r="BC20" i="1"/>
  <c r="BD20" i="1"/>
  <c r="BE20" i="1"/>
  <c r="AZ21" i="1"/>
  <c r="BA21" i="1"/>
  <c r="BB21" i="1"/>
  <c r="BC21" i="1"/>
  <c r="BD21" i="1"/>
  <c r="BE21" i="1"/>
  <c r="AZ22" i="1"/>
  <c r="BA22" i="1"/>
  <c r="BB22" i="1"/>
  <c r="BC22" i="1"/>
  <c r="BD22" i="1"/>
  <c r="BE22" i="1"/>
  <c r="AZ23" i="1"/>
  <c r="BA23" i="1"/>
  <c r="BB23" i="1"/>
  <c r="BC23" i="1"/>
  <c r="BD23" i="1"/>
  <c r="BE23" i="1"/>
  <c r="BA24" i="1"/>
  <c r="BB24" i="1"/>
  <c r="BC24" i="1"/>
  <c r="BD24" i="1"/>
  <c r="BE24" i="1"/>
  <c r="AZ25" i="1"/>
  <c r="BA25" i="1"/>
  <c r="BB25" i="1"/>
  <c r="BC25" i="1"/>
  <c r="BD25" i="1"/>
  <c r="BE25" i="1"/>
  <c r="BA26" i="1"/>
  <c r="BB26" i="1"/>
  <c r="BC26" i="1"/>
  <c r="BD26" i="1"/>
  <c r="BE26" i="1"/>
  <c r="AZ27" i="1"/>
  <c r="BA27" i="1"/>
  <c r="BB27" i="1"/>
  <c r="BC27" i="1"/>
  <c r="BD27" i="1"/>
  <c r="BE27" i="1"/>
  <c r="BA28" i="1"/>
  <c r="BB28" i="1"/>
  <c r="BC28" i="1"/>
  <c r="BD28" i="1"/>
  <c r="BE28" i="1"/>
  <c r="AZ29" i="1"/>
  <c r="BA29" i="1"/>
  <c r="BB29" i="1"/>
  <c r="BC29" i="1"/>
  <c r="BD29" i="1"/>
  <c r="BE29" i="1"/>
  <c r="AZ30" i="1"/>
  <c r="BA30" i="1"/>
  <c r="BB30" i="1"/>
  <c r="BC30" i="1"/>
  <c r="BD30" i="1"/>
  <c r="BE30" i="1"/>
  <c r="BA31" i="1"/>
  <c r="BB31" i="1"/>
  <c r="BC31" i="1"/>
  <c r="BD31" i="1"/>
  <c r="BE31" i="1"/>
  <c r="AZ32" i="1"/>
  <c r="BA32" i="1"/>
  <c r="BB32" i="1"/>
  <c r="BC32" i="1"/>
  <c r="BD32" i="1"/>
  <c r="BE32" i="1"/>
  <c r="AZ33" i="1"/>
  <c r="BA33" i="1"/>
  <c r="BB33" i="1"/>
  <c r="BC33" i="1"/>
  <c r="BD33" i="1"/>
  <c r="BE33" i="1"/>
  <c r="BA34" i="1"/>
  <c r="BB34" i="1"/>
  <c r="BC34" i="1"/>
  <c r="BD34" i="1"/>
  <c r="BE34" i="1"/>
  <c r="AZ35" i="1"/>
  <c r="BA35" i="1"/>
  <c r="BB35" i="1"/>
  <c r="BC35" i="1"/>
  <c r="BD35" i="1"/>
  <c r="BE35" i="1"/>
  <c r="AZ36" i="1"/>
  <c r="BA36" i="1"/>
  <c r="BB36" i="1"/>
  <c r="BC36" i="1"/>
  <c r="BD36" i="1"/>
  <c r="BE36" i="1"/>
  <c r="AZ37" i="1"/>
  <c r="BA37" i="1"/>
  <c r="BB37" i="1"/>
  <c r="BC37" i="1"/>
  <c r="BD37" i="1"/>
  <c r="BE37" i="1"/>
  <c r="BA38" i="1"/>
  <c r="BB38" i="1"/>
  <c r="BC38" i="1"/>
  <c r="BD38" i="1"/>
  <c r="BE38" i="1"/>
  <c r="AZ39" i="1"/>
  <c r="BA39" i="1"/>
  <c r="BB39" i="1"/>
  <c r="BC39" i="1"/>
  <c r="BD39" i="1"/>
  <c r="BE39" i="1"/>
  <c r="AZ40" i="1"/>
  <c r="BA40" i="1"/>
  <c r="BB40" i="1"/>
  <c r="BC40" i="1"/>
  <c r="BD40" i="1"/>
  <c r="BE40" i="1"/>
  <c r="AZ41" i="1"/>
  <c r="BA41" i="1"/>
  <c r="BB41" i="1"/>
  <c r="BC41" i="1"/>
  <c r="BD41" i="1"/>
  <c r="BE41" i="1"/>
  <c r="AZ42" i="1"/>
  <c r="BA42" i="1"/>
  <c r="BB42" i="1"/>
  <c r="BC42" i="1"/>
  <c r="BD42" i="1"/>
  <c r="BE42" i="1"/>
  <c r="BA9" i="1"/>
  <c r="AZ9" i="1"/>
  <c r="H9" i="1"/>
  <c r="H38" i="1"/>
  <c r="AZ38" i="1" s="1"/>
  <c r="H39" i="1"/>
  <c r="H40" i="1"/>
  <c r="H41" i="1"/>
  <c r="H42" i="1"/>
  <c r="H34" i="1"/>
  <c r="AZ34" i="1" s="1"/>
  <c r="H35" i="1"/>
  <c r="H36" i="1"/>
  <c r="P12" i="8" l="1"/>
  <c r="AJ12" i="8"/>
  <c r="E12" i="8"/>
  <c r="AS12" i="8"/>
  <c r="Y12" i="8"/>
  <c r="AG12" i="8"/>
  <c r="AW12" i="8"/>
  <c r="Q12" i="8"/>
  <c r="AK12" i="8"/>
  <c r="R12" i="8"/>
  <c r="AL12" i="8"/>
  <c r="S12" i="8"/>
  <c r="AM12" i="8"/>
  <c r="T12" i="8"/>
  <c r="AN12" i="8"/>
  <c r="U12" i="8"/>
  <c r="AO12" i="8"/>
  <c r="V12" i="8"/>
  <c r="AP12" i="8"/>
  <c r="W12" i="8"/>
  <c r="AQ12" i="8"/>
  <c r="D12" i="8"/>
  <c r="X12" i="8"/>
  <c r="AR12" i="8"/>
  <c r="AU12" i="8"/>
  <c r="AV12" i="8"/>
  <c r="C11" i="8"/>
  <c r="Z12" i="8"/>
  <c r="G12" i="8"/>
  <c r="I12" i="8"/>
  <c r="J12" i="8"/>
  <c r="AD12" i="8"/>
  <c r="AX12" i="8"/>
  <c r="F12" i="8"/>
  <c r="H12" i="8"/>
  <c r="K12" i="8"/>
  <c r="C9" i="8"/>
  <c r="AB12" i="8"/>
  <c r="AC12" i="8"/>
  <c r="AE12" i="8"/>
  <c r="AY12" i="8"/>
  <c r="L12" i="8"/>
  <c r="AZ12" i="8"/>
  <c r="M12" i="8"/>
  <c r="AT12" i="8"/>
  <c r="AA12" i="8"/>
  <c r="C10" i="8"/>
  <c r="AF12" i="8"/>
  <c r="C8" i="8"/>
  <c r="C12" i="8" l="1"/>
  <c r="H22" i="1"/>
  <c r="H28" i="1"/>
  <c r="AZ28" i="1" s="1"/>
  <c r="H29" i="1"/>
  <c r="H30" i="1"/>
  <c r="H31" i="1"/>
  <c r="AZ31" i="1" s="1"/>
  <c r="H32" i="1"/>
  <c r="H23" i="1"/>
  <c r="H24" i="1"/>
  <c r="AZ24" i="1" s="1"/>
  <c r="H25" i="1"/>
  <c r="H26" i="1"/>
  <c r="AZ26" i="1" s="1"/>
  <c r="H16" i="1"/>
  <c r="H17" i="1"/>
  <c r="H18" i="1"/>
  <c r="H19" i="1"/>
  <c r="H20" i="1"/>
  <c r="H14" i="1"/>
  <c r="H10" i="1"/>
  <c r="H11" i="1"/>
  <c r="H12" i="1"/>
  <c r="G352" i="7"/>
  <c r="G342" i="7"/>
  <c r="G332" i="7"/>
  <c r="G322" i="7"/>
  <c r="G312" i="7"/>
  <c r="G311" i="7"/>
  <c r="G302" i="7"/>
  <c r="G292" i="7"/>
  <c r="G282" i="7"/>
  <c r="G272" i="7"/>
  <c r="G262" i="7"/>
  <c r="G252" i="7"/>
  <c r="G242" i="7"/>
  <c r="G232" i="7"/>
  <c r="G222" i="7"/>
  <c r="G212" i="7"/>
  <c r="G202" i="7"/>
  <c r="G192" i="7"/>
  <c r="G182" i="7"/>
  <c r="G172" i="7"/>
  <c r="G162" i="7"/>
  <c r="G152" i="7"/>
  <c r="G142" i="7"/>
  <c r="G132" i="7"/>
  <c r="G122" i="7"/>
  <c r="G112" i="7"/>
  <c r="G102" i="7"/>
  <c r="G92" i="7"/>
  <c r="G82" i="7"/>
  <c r="G72" i="7"/>
  <c r="G62" i="7"/>
  <c r="G52" i="7"/>
  <c r="G42" i="7"/>
  <c r="G32" i="7"/>
  <c r="G22" i="7"/>
  <c r="G12" i="7"/>
  <c r="G2" i="7"/>
  <c r="CE8" i="5"/>
  <c r="G13" i="7"/>
  <c r="G14" i="7" s="1"/>
  <c r="G15" i="7" s="1"/>
  <c r="G16" i="7" s="1"/>
  <c r="G17" i="7" s="1"/>
  <c r="G18" i="7" s="1"/>
  <c r="G19" i="7" s="1"/>
  <c r="G20" i="7" s="1"/>
  <c r="G21" i="7" s="1"/>
  <c r="E11" i="7"/>
  <c r="D11" i="7"/>
  <c r="C11" i="7"/>
  <c r="B11" i="7"/>
  <c r="A11" i="7"/>
  <c r="E10" i="7"/>
  <c r="D10" i="7"/>
  <c r="C10" i="7"/>
  <c r="B10" i="7"/>
  <c r="A10" i="7"/>
  <c r="E9" i="7"/>
  <c r="D9" i="7"/>
  <c r="C9" i="7"/>
  <c r="B9" i="7"/>
  <c r="A9" i="7"/>
  <c r="E8" i="7"/>
  <c r="D8" i="7"/>
  <c r="C8" i="7"/>
  <c r="B8" i="7"/>
  <c r="A8" i="7"/>
  <c r="E7" i="7"/>
  <c r="D7" i="7"/>
  <c r="C7" i="7"/>
  <c r="B7" i="7"/>
  <c r="A7" i="7"/>
  <c r="E6" i="7"/>
  <c r="D6" i="7"/>
  <c r="C6" i="7"/>
  <c r="B6" i="7"/>
  <c r="A6" i="7"/>
  <c r="E5" i="7"/>
  <c r="D5" i="7"/>
  <c r="C5" i="7"/>
  <c r="B5" i="7"/>
  <c r="A5" i="7"/>
  <c r="E4" i="7"/>
  <c r="D4" i="7"/>
  <c r="C4" i="7"/>
  <c r="B4" i="7"/>
  <c r="A4" i="7"/>
  <c r="E3" i="7"/>
  <c r="D3" i="7"/>
  <c r="C3" i="7"/>
  <c r="B3" i="7"/>
  <c r="A3" i="7"/>
  <c r="E2" i="7"/>
  <c r="D2" i="7"/>
  <c r="C2" i="7"/>
  <c r="B2" i="7"/>
  <c r="A2" i="7"/>
  <c r="F4" i="7"/>
  <c r="F5" i="7" s="1"/>
  <c r="F6" i="7" s="1"/>
  <c r="F7" i="7" s="1"/>
  <c r="F8" i="7" s="1"/>
  <c r="F9" i="7" s="1"/>
  <c r="F10" i="7" s="1"/>
  <c r="F11" i="7" s="1"/>
  <c r="G3" i="7"/>
  <c r="G4" i="7" s="1"/>
  <c r="G5" i="7" s="1"/>
  <c r="G6" i="7" s="1"/>
  <c r="G7" i="7" s="1"/>
  <c r="G8" i="7" s="1"/>
  <c r="G9" i="7" s="1"/>
  <c r="G10" i="7" s="1"/>
  <c r="G11" i="7" s="1"/>
  <c r="E1" i="7"/>
  <c r="D1" i="7"/>
  <c r="C1" i="7"/>
  <c r="B1" i="7"/>
  <c r="A1" i="7"/>
  <c r="H35" i="6"/>
  <c r="G35" i="6"/>
  <c r="H34" i="6"/>
  <c r="G34" i="6"/>
  <c r="H33" i="6"/>
  <c r="G33" i="6"/>
  <c r="H32" i="6"/>
  <c r="G32" i="6"/>
  <c r="H31" i="6"/>
  <c r="G31" i="6"/>
  <c r="H30" i="6"/>
  <c r="G30" i="6"/>
  <c r="H29" i="6"/>
  <c r="G29" i="6"/>
  <c r="H28" i="6"/>
  <c r="G28" i="6"/>
  <c r="H27" i="6"/>
  <c r="G27" i="6"/>
  <c r="H26" i="6"/>
  <c r="G26" i="6"/>
  <c r="H25" i="6"/>
  <c r="G25" i="6"/>
  <c r="H24" i="6"/>
  <c r="G24" i="6"/>
  <c r="H23" i="6"/>
  <c r="G23" i="6"/>
  <c r="H22" i="6"/>
  <c r="G22" i="6"/>
  <c r="H21" i="6"/>
  <c r="G21" i="6"/>
  <c r="H20" i="6"/>
  <c r="G20" i="6"/>
  <c r="H19" i="6"/>
  <c r="G19" i="6"/>
  <c r="H18" i="6"/>
  <c r="G18" i="6"/>
  <c r="EC18" i="5"/>
  <c r="H361" i="7" s="1"/>
  <c r="EB18" i="5"/>
  <c r="H351" i="7" s="1"/>
  <c r="EA18" i="5"/>
  <c r="H341" i="7" s="1"/>
  <c r="DZ18" i="5"/>
  <c r="H331" i="7" s="1"/>
  <c r="DY18" i="5"/>
  <c r="H321" i="7" s="1"/>
  <c r="DX18" i="5"/>
  <c r="H311" i="7" s="1"/>
  <c r="DW18" i="5"/>
  <c r="H301" i="7" s="1"/>
  <c r="DV18" i="5"/>
  <c r="H291" i="7" s="1"/>
  <c r="DU18" i="5"/>
  <c r="H281" i="7" s="1"/>
  <c r="DT18" i="5"/>
  <c r="H271" i="7" s="1"/>
  <c r="DS18" i="5"/>
  <c r="H261" i="7" s="1"/>
  <c r="DR18" i="5"/>
  <c r="H251" i="7" s="1"/>
  <c r="DQ18" i="5"/>
  <c r="H241" i="7" s="1"/>
  <c r="DP18" i="5"/>
  <c r="H231" i="7" s="1"/>
  <c r="DO18" i="5"/>
  <c r="H221" i="7" s="1"/>
  <c r="DN18" i="5"/>
  <c r="H211" i="7" s="1"/>
  <c r="DM18" i="5"/>
  <c r="H201" i="7" s="1"/>
  <c r="DL18" i="5"/>
  <c r="H191" i="7" s="1"/>
  <c r="DK18" i="5"/>
  <c r="H181" i="7" s="1"/>
  <c r="DJ18" i="5"/>
  <c r="H171" i="7" s="1"/>
  <c r="DI18" i="5"/>
  <c r="H161" i="7" s="1"/>
  <c r="DH18" i="5"/>
  <c r="H151" i="7" s="1"/>
  <c r="DG18" i="5"/>
  <c r="H141" i="7" s="1"/>
  <c r="DF18" i="5"/>
  <c r="H131" i="7" s="1"/>
  <c r="DE18" i="5"/>
  <c r="H121" i="7" s="1"/>
  <c r="DD18" i="5"/>
  <c r="H111" i="7" s="1"/>
  <c r="DC18" i="5"/>
  <c r="H101" i="7" s="1"/>
  <c r="DB18" i="5"/>
  <c r="H91" i="7" s="1"/>
  <c r="DA18" i="5"/>
  <c r="H81" i="7" s="1"/>
  <c r="CZ18" i="5"/>
  <c r="H71" i="7" s="1"/>
  <c r="CY18" i="5"/>
  <c r="H61" i="7" s="1"/>
  <c r="CX18" i="5"/>
  <c r="H51" i="7" s="1"/>
  <c r="CW18" i="5"/>
  <c r="H41" i="7" s="1"/>
  <c r="CV18" i="5"/>
  <c r="H31" i="7" s="1"/>
  <c r="CU18" i="5"/>
  <c r="H21" i="7" s="1"/>
  <c r="CT18" i="5"/>
  <c r="H11" i="7" s="1"/>
  <c r="CS18" i="5"/>
  <c r="CR18" i="5"/>
  <c r="CQ18" i="5"/>
  <c r="CP18" i="5"/>
  <c r="CO18" i="5"/>
  <c r="CN18" i="5"/>
  <c r="CM18" i="5"/>
  <c r="CL18" i="5"/>
  <c r="CK18" i="5"/>
  <c r="CJ18" i="5"/>
  <c r="AT18" i="5"/>
  <c r="G18" i="5"/>
  <c r="EC15" i="5"/>
  <c r="H360" i="7" s="1"/>
  <c r="EB15" i="5"/>
  <c r="H350" i="7" s="1"/>
  <c r="EA15" i="5"/>
  <c r="H340" i="7" s="1"/>
  <c r="DZ15" i="5"/>
  <c r="H330" i="7" s="1"/>
  <c r="DY15" i="5"/>
  <c r="H320" i="7" s="1"/>
  <c r="DX15" i="5"/>
  <c r="H310" i="7" s="1"/>
  <c r="DW15" i="5"/>
  <c r="H300" i="7" s="1"/>
  <c r="DV15" i="5"/>
  <c r="H290" i="7" s="1"/>
  <c r="DU15" i="5"/>
  <c r="H280" i="7" s="1"/>
  <c r="DT15" i="5"/>
  <c r="H270" i="7" s="1"/>
  <c r="DS15" i="5"/>
  <c r="H260" i="7" s="1"/>
  <c r="DR15" i="5"/>
  <c r="H250" i="7" s="1"/>
  <c r="DQ15" i="5"/>
  <c r="H240" i="7" s="1"/>
  <c r="DP15" i="5"/>
  <c r="H230" i="7" s="1"/>
  <c r="DO15" i="5"/>
  <c r="H220" i="7" s="1"/>
  <c r="DN15" i="5"/>
  <c r="H210" i="7" s="1"/>
  <c r="DM15" i="5"/>
  <c r="H200" i="7" s="1"/>
  <c r="DL15" i="5"/>
  <c r="H190" i="7" s="1"/>
  <c r="DK15" i="5"/>
  <c r="H180" i="7" s="1"/>
  <c r="DJ15" i="5"/>
  <c r="H170" i="7" s="1"/>
  <c r="DI15" i="5"/>
  <c r="H160" i="7" s="1"/>
  <c r="DH15" i="5"/>
  <c r="H150" i="7" s="1"/>
  <c r="DG15" i="5"/>
  <c r="H140" i="7" s="1"/>
  <c r="DF15" i="5"/>
  <c r="H130" i="7" s="1"/>
  <c r="DE15" i="5"/>
  <c r="H120" i="7" s="1"/>
  <c r="DD15" i="5"/>
  <c r="H110" i="7" s="1"/>
  <c r="DC15" i="5"/>
  <c r="H100" i="7" s="1"/>
  <c r="DB15" i="5"/>
  <c r="H90" i="7" s="1"/>
  <c r="DA15" i="5"/>
  <c r="H80" i="7" s="1"/>
  <c r="CZ15" i="5"/>
  <c r="H70" i="7" s="1"/>
  <c r="CY15" i="5"/>
  <c r="H60" i="7" s="1"/>
  <c r="CX15" i="5"/>
  <c r="H50" i="7" s="1"/>
  <c r="CW15" i="5"/>
  <c r="H40" i="7" s="1"/>
  <c r="CV15" i="5"/>
  <c r="H30" i="7" s="1"/>
  <c r="CU15" i="5"/>
  <c r="H20" i="7" s="1"/>
  <c r="CT15" i="5"/>
  <c r="H10" i="7" s="1"/>
  <c r="CS15" i="5"/>
  <c r="CR15" i="5"/>
  <c r="CQ15" i="5"/>
  <c r="CP15" i="5"/>
  <c r="CO15" i="5"/>
  <c r="CN15" i="5"/>
  <c r="CM15" i="5"/>
  <c r="CL15" i="5"/>
  <c r="CK15" i="5"/>
  <c r="CJ15" i="5"/>
  <c r="AT15" i="5"/>
  <c r="G15" i="5"/>
  <c r="EC14" i="5"/>
  <c r="H359" i="7" s="1"/>
  <c r="EB14" i="5"/>
  <c r="H349" i="7" s="1"/>
  <c r="EA14" i="5"/>
  <c r="H339" i="7" s="1"/>
  <c r="DZ14" i="5"/>
  <c r="H329" i="7" s="1"/>
  <c r="DY14" i="5"/>
  <c r="H319" i="7" s="1"/>
  <c r="DX14" i="5"/>
  <c r="H309" i="7" s="1"/>
  <c r="DW14" i="5"/>
  <c r="H299" i="7" s="1"/>
  <c r="DV14" i="5"/>
  <c r="H289" i="7" s="1"/>
  <c r="DU14" i="5"/>
  <c r="H279" i="7" s="1"/>
  <c r="DT14" i="5"/>
  <c r="H269" i="7" s="1"/>
  <c r="DS14" i="5"/>
  <c r="H259" i="7" s="1"/>
  <c r="DR14" i="5"/>
  <c r="H249" i="7" s="1"/>
  <c r="DQ14" i="5"/>
  <c r="H239" i="7" s="1"/>
  <c r="DP14" i="5"/>
  <c r="H229" i="7" s="1"/>
  <c r="DO14" i="5"/>
  <c r="H219" i="7" s="1"/>
  <c r="DN14" i="5"/>
  <c r="H209" i="7" s="1"/>
  <c r="DM14" i="5"/>
  <c r="H199" i="7" s="1"/>
  <c r="DL14" i="5"/>
  <c r="H189" i="7" s="1"/>
  <c r="DK14" i="5"/>
  <c r="H179" i="7" s="1"/>
  <c r="DJ14" i="5"/>
  <c r="H169" i="7" s="1"/>
  <c r="DI14" i="5"/>
  <c r="H159" i="7" s="1"/>
  <c r="DH14" i="5"/>
  <c r="H149" i="7" s="1"/>
  <c r="DG14" i="5"/>
  <c r="H139" i="7" s="1"/>
  <c r="DF14" i="5"/>
  <c r="H129" i="7" s="1"/>
  <c r="DE14" i="5"/>
  <c r="H119" i="7" s="1"/>
  <c r="DD14" i="5"/>
  <c r="H109" i="7" s="1"/>
  <c r="DC14" i="5"/>
  <c r="H99" i="7" s="1"/>
  <c r="DB14" i="5"/>
  <c r="H89" i="7" s="1"/>
  <c r="DA14" i="5"/>
  <c r="H79" i="7" s="1"/>
  <c r="CZ14" i="5"/>
  <c r="H69" i="7" s="1"/>
  <c r="CY14" i="5"/>
  <c r="H59" i="7" s="1"/>
  <c r="CX14" i="5"/>
  <c r="H49" i="7" s="1"/>
  <c r="CW14" i="5"/>
  <c r="H39" i="7" s="1"/>
  <c r="CV14" i="5"/>
  <c r="H29" i="7" s="1"/>
  <c r="CU14" i="5"/>
  <c r="H19" i="7" s="1"/>
  <c r="CT14" i="5"/>
  <c r="H9" i="7" s="1"/>
  <c r="CS14" i="5"/>
  <c r="CR14" i="5"/>
  <c r="CQ14" i="5"/>
  <c r="CP14" i="5"/>
  <c r="CO14" i="5"/>
  <c r="CN14" i="5"/>
  <c r="CM14" i="5"/>
  <c r="CL14" i="5"/>
  <c r="CK14" i="5"/>
  <c r="CJ14" i="5"/>
  <c r="AT14" i="5"/>
  <c r="G14" i="5"/>
  <c r="EC13" i="5"/>
  <c r="H358" i="7" s="1"/>
  <c r="EB13" i="5"/>
  <c r="H348" i="7" s="1"/>
  <c r="EA13" i="5"/>
  <c r="H338" i="7" s="1"/>
  <c r="DZ13" i="5"/>
  <c r="H328" i="7" s="1"/>
  <c r="DY13" i="5"/>
  <c r="H318" i="7" s="1"/>
  <c r="DX13" i="5"/>
  <c r="H308" i="7" s="1"/>
  <c r="DW13" i="5"/>
  <c r="H298" i="7" s="1"/>
  <c r="DV13" i="5"/>
  <c r="H288" i="7" s="1"/>
  <c r="DU13" i="5"/>
  <c r="H278" i="7" s="1"/>
  <c r="DT13" i="5"/>
  <c r="H268" i="7" s="1"/>
  <c r="DS13" i="5"/>
  <c r="H258" i="7" s="1"/>
  <c r="DR13" i="5"/>
  <c r="H248" i="7" s="1"/>
  <c r="DQ13" i="5"/>
  <c r="H238" i="7" s="1"/>
  <c r="DP13" i="5"/>
  <c r="H228" i="7" s="1"/>
  <c r="DO13" i="5"/>
  <c r="H218" i="7" s="1"/>
  <c r="DN13" i="5"/>
  <c r="H208" i="7" s="1"/>
  <c r="DM13" i="5"/>
  <c r="H198" i="7" s="1"/>
  <c r="DL13" i="5"/>
  <c r="H188" i="7" s="1"/>
  <c r="DK13" i="5"/>
  <c r="H178" i="7" s="1"/>
  <c r="DJ13" i="5"/>
  <c r="H168" i="7" s="1"/>
  <c r="DI13" i="5"/>
  <c r="H158" i="7" s="1"/>
  <c r="DH13" i="5"/>
  <c r="H148" i="7" s="1"/>
  <c r="DG13" i="5"/>
  <c r="H138" i="7" s="1"/>
  <c r="DF13" i="5"/>
  <c r="H128" i="7" s="1"/>
  <c r="DE13" i="5"/>
  <c r="H118" i="7" s="1"/>
  <c r="DD13" i="5"/>
  <c r="H108" i="7" s="1"/>
  <c r="DC13" i="5"/>
  <c r="H98" i="7" s="1"/>
  <c r="DB13" i="5"/>
  <c r="H88" i="7" s="1"/>
  <c r="DA13" i="5"/>
  <c r="H78" i="7" s="1"/>
  <c r="CZ13" i="5"/>
  <c r="H68" i="7" s="1"/>
  <c r="CY13" i="5"/>
  <c r="H58" i="7" s="1"/>
  <c r="CX13" i="5"/>
  <c r="H48" i="7" s="1"/>
  <c r="CW13" i="5"/>
  <c r="H38" i="7" s="1"/>
  <c r="CV13" i="5"/>
  <c r="H28" i="7" s="1"/>
  <c r="CU13" i="5"/>
  <c r="H18" i="7" s="1"/>
  <c r="CT13" i="5"/>
  <c r="H8" i="7" s="1"/>
  <c r="CS13" i="5"/>
  <c r="CR13" i="5"/>
  <c r="CQ13" i="5"/>
  <c r="CP13" i="5"/>
  <c r="CO13" i="5"/>
  <c r="CN13" i="5"/>
  <c r="CM13" i="5"/>
  <c r="CL13" i="5"/>
  <c r="CK13" i="5"/>
  <c r="CJ13" i="5"/>
  <c r="AT13" i="5"/>
  <c r="G13" i="5"/>
  <c r="EC17" i="5"/>
  <c r="H357" i="7" s="1"/>
  <c r="EB17" i="5"/>
  <c r="H347" i="7" s="1"/>
  <c r="EA17" i="5"/>
  <c r="H337" i="7" s="1"/>
  <c r="DZ17" i="5"/>
  <c r="H327" i="7" s="1"/>
  <c r="DY17" i="5"/>
  <c r="H317" i="7" s="1"/>
  <c r="DX17" i="5"/>
  <c r="H307" i="7" s="1"/>
  <c r="DW17" i="5"/>
  <c r="H297" i="7" s="1"/>
  <c r="DV17" i="5"/>
  <c r="H287" i="7" s="1"/>
  <c r="DU17" i="5"/>
  <c r="H277" i="7" s="1"/>
  <c r="DT17" i="5"/>
  <c r="H267" i="7" s="1"/>
  <c r="DS17" i="5"/>
  <c r="H257" i="7" s="1"/>
  <c r="DR17" i="5"/>
  <c r="H247" i="7" s="1"/>
  <c r="DQ17" i="5"/>
  <c r="H237" i="7" s="1"/>
  <c r="DP17" i="5"/>
  <c r="H227" i="7" s="1"/>
  <c r="DO17" i="5"/>
  <c r="H217" i="7" s="1"/>
  <c r="DN17" i="5"/>
  <c r="H207" i="7" s="1"/>
  <c r="DM17" i="5"/>
  <c r="H197" i="7" s="1"/>
  <c r="DL17" i="5"/>
  <c r="H187" i="7" s="1"/>
  <c r="DK17" i="5"/>
  <c r="H177" i="7" s="1"/>
  <c r="DJ17" i="5"/>
  <c r="H167" i="7" s="1"/>
  <c r="DI17" i="5"/>
  <c r="H157" i="7" s="1"/>
  <c r="DH17" i="5"/>
  <c r="H147" i="7" s="1"/>
  <c r="DG17" i="5"/>
  <c r="H137" i="7" s="1"/>
  <c r="DF17" i="5"/>
  <c r="H127" i="7" s="1"/>
  <c r="DE17" i="5"/>
  <c r="H117" i="7" s="1"/>
  <c r="DD17" i="5"/>
  <c r="H107" i="7" s="1"/>
  <c r="DC17" i="5"/>
  <c r="H97" i="7" s="1"/>
  <c r="DB17" i="5"/>
  <c r="H87" i="7" s="1"/>
  <c r="DA17" i="5"/>
  <c r="H77" i="7" s="1"/>
  <c r="CZ17" i="5"/>
  <c r="H67" i="7" s="1"/>
  <c r="CY17" i="5"/>
  <c r="H57" i="7" s="1"/>
  <c r="CX17" i="5"/>
  <c r="H47" i="7" s="1"/>
  <c r="CW17" i="5"/>
  <c r="H37" i="7" s="1"/>
  <c r="CV17" i="5"/>
  <c r="H27" i="7" s="1"/>
  <c r="CU17" i="5"/>
  <c r="H17" i="7" s="1"/>
  <c r="CT17" i="5"/>
  <c r="H7" i="7" s="1"/>
  <c r="CS17" i="5"/>
  <c r="CR17" i="5"/>
  <c r="CQ17" i="5"/>
  <c r="CP17" i="5"/>
  <c r="CO17" i="5"/>
  <c r="CN17" i="5"/>
  <c r="CM17" i="5"/>
  <c r="CL17" i="5"/>
  <c r="CK17" i="5"/>
  <c r="CJ17" i="5"/>
  <c r="AT17" i="5"/>
  <c r="G17" i="5"/>
  <c r="EC12" i="5"/>
  <c r="H356" i="7" s="1"/>
  <c r="EB12" i="5"/>
  <c r="H346" i="7" s="1"/>
  <c r="EA12" i="5"/>
  <c r="H336" i="7" s="1"/>
  <c r="DZ12" i="5"/>
  <c r="H326" i="7" s="1"/>
  <c r="DY12" i="5"/>
  <c r="H316" i="7" s="1"/>
  <c r="DX12" i="5"/>
  <c r="H306" i="7" s="1"/>
  <c r="DW12" i="5"/>
  <c r="H296" i="7" s="1"/>
  <c r="DV12" i="5"/>
  <c r="H286" i="7" s="1"/>
  <c r="DU12" i="5"/>
  <c r="H276" i="7" s="1"/>
  <c r="DT12" i="5"/>
  <c r="H266" i="7" s="1"/>
  <c r="DS12" i="5"/>
  <c r="H256" i="7" s="1"/>
  <c r="DR12" i="5"/>
  <c r="H246" i="7" s="1"/>
  <c r="DQ12" i="5"/>
  <c r="H236" i="7" s="1"/>
  <c r="DP12" i="5"/>
  <c r="H226" i="7" s="1"/>
  <c r="DO12" i="5"/>
  <c r="H216" i="7" s="1"/>
  <c r="DN12" i="5"/>
  <c r="H206" i="7" s="1"/>
  <c r="DM12" i="5"/>
  <c r="H196" i="7" s="1"/>
  <c r="DL12" i="5"/>
  <c r="H186" i="7" s="1"/>
  <c r="DK12" i="5"/>
  <c r="H176" i="7" s="1"/>
  <c r="DJ12" i="5"/>
  <c r="H166" i="7" s="1"/>
  <c r="DI12" i="5"/>
  <c r="H156" i="7" s="1"/>
  <c r="DH12" i="5"/>
  <c r="H146" i="7" s="1"/>
  <c r="DG12" i="5"/>
  <c r="H136" i="7" s="1"/>
  <c r="DF12" i="5"/>
  <c r="H126" i="7" s="1"/>
  <c r="DE12" i="5"/>
  <c r="H116" i="7" s="1"/>
  <c r="DD12" i="5"/>
  <c r="H106" i="7" s="1"/>
  <c r="DC12" i="5"/>
  <c r="H96" i="7" s="1"/>
  <c r="DB12" i="5"/>
  <c r="H86" i="7" s="1"/>
  <c r="DA12" i="5"/>
  <c r="H76" i="7" s="1"/>
  <c r="CZ12" i="5"/>
  <c r="H66" i="7" s="1"/>
  <c r="CY12" i="5"/>
  <c r="H56" i="7" s="1"/>
  <c r="CX12" i="5"/>
  <c r="H46" i="7" s="1"/>
  <c r="CW12" i="5"/>
  <c r="H36" i="7" s="1"/>
  <c r="CV12" i="5"/>
  <c r="H26" i="7" s="1"/>
  <c r="CU12" i="5"/>
  <c r="H16" i="7" s="1"/>
  <c r="CT12" i="5"/>
  <c r="H6" i="7" s="1"/>
  <c r="CS12" i="5"/>
  <c r="CR12" i="5"/>
  <c r="CQ12" i="5"/>
  <c r="CP12" i="5"/>
  <c r="CO12" i="5"/>
  <c r="CN12" i="5"/>
  <c r="CM12" i="5"/>
  <c r="CL12" i="5"/>
  <c r="CK12" i="5"/>
  <c r="CJ12" i="5"/>
  <c r="AT12" i="5"/>
  <c r="G12" i="5"/>
  <c r="F12" i="5" s="1"/>
  <c r="EC16" i="5"/>
  <c r="H355" i="7" s="1"/>
  <c r="EB16" i="5"/>
  <c r="H345" i="7" s="1"/>
  <c r="EA16" i="5"/>
  <c r="H335" i="7" s="1"/>
  <c r="DZ16" i="5"/>
  <c r="H325" i="7" s="1"/>
  <c r="DY16" i="5"/>
  <c r="H315" i="7" s="1"/>
  <c r="DX16" i="5"/>
  <c r="H305" i="7" s="1"/>
  <c r="DW16" i="5"/>
  <c r="H295" i="7" s="1"/>
  <c r="DV16" i="5"/>
  <c r="H285" i="7" s="1"/>
  <c r="DU16" i="5"/>
  <c r="H275" i="7" s="1"/>
  <c r="DT16" i="5"/>
  <c r="H265" i="7" s="1"/>
  <c r="DS16" i="5"/>
  <c r="H255" i="7" s="1"/>
  <c r="DR16" i="5"/>
  <c r="H245" i="7" s="1"/>
  <c r="DQ16" i="5"/>
  <c r="H235" i="7" s="1"/>
  <c r="DP16" i="5"/>
  <c r="H225" i="7" s="1"/>
  <c r="DO16" i="5"/>
  <c r="H215" i="7" s="1"/>
  <c r="DN16" i="5"/>
  <c r="H205" i="7" s="1"/>
  <c r="DM16" i="5"/>
  <c r="H195" i="7" s="1"/>
  <c r="DL16" i="5"/>
  <c r="H185" i="7" s="1"/>
  <c r="DK16" i="5"/>
  <c r="H175" i="7" s="1"/>
  <c r="DJ16" i="5"/>
  <c r="H165" i="7" s="1"/>
  <c r="DI16" i="5"/>
  <c r="H155" i="7" s="1"/>
  <c r="DH16" i="5"/>
  <c r="H145" i="7" s="1"/>
  <c r="DG16" i="5"/>
  <c r="H135" i="7" s="1"/>
  <c r="DF16" i="5"/>
  <c r="H125" i="7" s="1"/>
  <c r="DE16" i="5"/>
  <c r="H115" i="7" s="1"/>
  <c r="DD16" i="5"/>
  <c r="H105" i="7" s="1"/>
  <c r="DC16" i="5"/>
  <c r="H95" i="7" s="1"/>
  <c r="DB16" i="5"/>
  <c r="H85" i="7" s="1"/>
  <c r="DA16" i="5"/>
  <c r="H75" i="7" s="1"/>
  <c r="CZ16" i="5"/>
  <c r="H65" i="7" s="1"/>
  <c r="CY16" i="5"/>
  <c r="H55" i="7" s="1"/>
  <c r="CX16" i="5"/>
  <c r="H45" i="7" s="1"/>
  <c r="CW16" i="5"/>
  <c r="H35" i="7" s="1"/>
  <c r="CV16" i="5"/>
  <c r="H25" i="7" s="1"/>
  <c r="CU16" i="5"/>
  <c r="H15" i="7" s="1"/>
  <c r="CT16" i="5"/>
  <c r="H5" i="7" s="1"/>
  <c r="CS16" i="5"/>
  <c r="CR16" i="5"/>
  <c r="CQ16" i="5"/>
  <c r="CP16" i="5"/>
  <c r="CO16" i="5"/>
  <c r="CN16" i="5"/>
  <c r="CM16" i="5"/>
  <c r="CL16" i="5"/>
  <c r="CK16" i="5"/>
  <c r="CJ16" i="5"/>
  <c r="AT16" i="5"/>
  <c r="G16" i="5"/>
  <c r="EC11" i="5"/>
  <c r="H354" i="7" s="1"/>
  <c r="EB11" i="5"/>
  <c r="H344" i="7" s="1"/>
  <c r="EA11" i="5"/>
  <c r="H334" i="7" s="1"/>
  <c r="DZ11" i="5"/>
  <c r="H324" i="7" s="1"/>
  <c r="DY11" i="5"/>
  <c r="H314" i="7" s="1"/>
  <c r="DX11" i="5"/>
  <c r="H304" i="7" s="1"/>
  <c r="DW11" i="5"/>
  <c r="H294" i="7" s="1"/>
  <c r="DV11" i="5"/>
  <c r="H284" i="7" s="1"/>
  <c r="DU11" i="5"/>
  <c r="H274" i="7" s="1"/>
  <c r="DT11" i="5"/>
  <c r="H264" i="7" s="1"/>
  <c r="DS11" i="5"/>
  <c r="H254" i="7" s="1"/>
  <c r="DR11" i="5"/>
  <c r="H244" i="7" s="1"/>
  <c r="DQ11" i="5"/>
  <c r="H234" i="7" s="1"/>
  <c r="DP11" i="5"/>
  <c r="H224" i="7" s="1"/>
  <c r="DO11" i="5"/>
  <c r="H214" i="7" s="1"/>
  <c r="DN11" i="5"/>
  <c r="H204" i="7" s="1"/>
  <c r="DM11" i="5"/>
  <c r="H194" i="7" s="1"/>
  <c r="DL11" i="5"/>
  <c r="H184" i="7" s="1"/>
  <c r="DK11" i="5"/>
  <c r="H174" i="7" s="1"/>
  <c r="DJ11" i="5"/>
  <c r="H164" i="7" s="1"/>
  <c r="DI11" i="5"/>
  <c r="H154" i="7" s="1"/>
  <c r="DH11" i="5"/>
  <c r="H144" i="7" s="1"/>
  <c r="DG11" i="5"/>
  <c r="H134" i="7" s="1"/>
  <c r="DF11" i="5"/>
  <c r="H124" i="7" s="1"/>
  <c r="DE11" i="5"/>
  <c r="H114" i="7" s="1"/>
  <c r="DD11" i="5"/>
  <c r="H104" i="7" s="1"/>
  <c r="DC11" i="5"/>
  <c r="H94" i="7" s="1"/>
  <c r="DB11" i="5"/>
  <c r="H84" i="7" s="1"/>
  <c r="DA11" i="5"/>
  <c r="H74" i="7" s="1"/>
  <c r="CZ11" i="5"/>
  <c r="H64" i="7" s="1"/>
  <c r="CY11" i="5"/>
  <c r="H54" i="7" s="1"/>
  <c r="CX11" i="5"/>
  <c r="H44" i="7" s="1"/>
  <c r="CW11" i="5"/>
  <c r="H34" i="7" s="1"/>
  <c r="CV11" i="5"/>
  <c r="H24" i="7" s="1"/>
  <c r="CU11" i="5"/>
  <c r="H14" i="7" s="1"/>
  <c r="CT11" i="5"/>
  <c r="H4" i="7" s="1"/>
  <c r="CS11" i="5"/>
  <c r="CR11" i="5"/>
  <c r="CQ11" i="5"/>
  <c r="CP11" i="5"/>
  <c r="CO11" i="5"/>
  <c r="CN11" i="5"/>
  <c r="CM11" i="5"/>
  <c r="CL11" i="5"/>
  <c r="CK11" i="5"/>
  <c r="CJ11" i="5"/>
  <c r="AT11" i="5"/>
  <c r="G11" i="5"/>
  <c r="EC10" i="5"/>
  <c r="H353" i="7" s="1"/>
  <c r="EB10" i="5"/>
  <c r="H343" i="7" s="1"/>
  <c r="EA10" i="5"/>
  <c r="H333" i="7" s="1"/>
  <c r="DZ10" i="5"/>
  <c r="H323" i="7" s="1"/>
  <c r="DY10" i="5"/>
  <c r="H313" i="7" s="1"/>
  <c r="DX10" i="5"/>
  <c r="H303" i="7" s="1"/>
  <c r="DW10" i="5"/>
  <c r="H293" i="7" s="1"/>
  <c r="DV10" i="5"/>
  <c r="H283" i="7" s="1"/>
  <c r="DU10" i="5"/>
  <c r="H273" i="7" s="1"/>
  <c r="DT10" i="5"/>
  <c r="H263" i="7" s="1"/>
  <c r="DS10" i="5"/>
  <c r="H253" i="7" s="1"/>
  <c r="DR10" i="5"/>
  <c r="H243" i="7" s="1"/>
  <c r="DQ10" i="5"/>
  <c r="H233" i="7" s="1"/>
  <c r="DP10" i="5"/>
  <c r="H223" i="7" s="1"/>
  <c r="DO10" i="5"/>
  <c r="H213" i="7" s="1"/>
  <c r="DN10" i="5"/>
  <c r="H203" i="7" s="1"/>
  <c r="DM10" i="5"/>
  <c r="H193" i="7" s="1"/>
  <c r="DL10" i="5"/>
  <c r="H183" i="7" s="1"/>
  <c r="DK10" i="5"/>
  <c r="H173" i="7" s="1"/>
  <c r="DJ10" i="5"/>
  <c r="H163" i="7" s="1"/>
  <c r="DI10" i="5"/>
  <c r="H153" i="7" s="1"/>
  <c r="DH10" i="5"/>
  <c r="H143" i="7" s="1"/>
  <c r="DG10" i="5"/>
  <c r="H133" i="7" s="1"/>
  <c r="DF10" i="5"/>
  <c r="H123" i="7" s="1"/>
  <c r="DE10" i="5"/>
  <c r="H113" i="7" s="1"/>
  <c r="DD10" i="5"/>
  <c r="H103" i="7" s="1"/>
  <c r="DC10" i="5"/>
  <c r="H93" i="7" s="1"/>
  <c r="DB10" i="5"/>
  <c r="H83" i="7" s="1"/>
  <c r="DA10" i="5"/>
  <c r="H73" i="7" s="1"/>
  <c r="CZ10" i="5"/>
  <c r="H63" i="7" s="1"/>
  <c r="CY10" i="5"/>
  <c r="H53" i="7" s="1"/>
  <c r="CX10" i="5"/>
  <c r="H43" i="7" s="1"/>
  <c r="CW10" i="5"/>
  <c r="H33" i="7" s="1"/>
  <c r="CV10" i="5"/>
  <c r="H23" i="7" s="1"/>
  <c r="CU10" i="5"/>
  <c r="H13" i="7" s="1"/>
  <c r="CT10" i="5"/>
  <c r="H3" i="7" s="1"/>
  <c r="CS10" i="5"/>
  <c r="CR10" i="5"/>
  <c r="CQ10" i="5"/>
  <c r="CP10" i="5"/>
  <c r="CO10" i="5"/>
  <c r="CN10" i="5"/>
  <c r="CM10" i="5"/>
  <c r="CL10" i="5"/>
  <c r="CK10" i="5"/>
  <c r="CJ10" i="5"/>
  <c r="AT10" i="5"/>
  <c r="G10" i="5"/>
  <c r="EC9" i="5"/>
  <c r="H352" i="7" s="1"/>
  <c r="EB9" i="5"/>
  <c r="H342" i="7" s="1"/>
  <c r="EA9" i="5"/>
  <c r="H332" i="7" s="1"/>
  <c r="DZ9" i="5"/>
  <c r="H322" i="7" s="1"/>
  <c r="DY9" i="5"/>
  <c r="H312" i="7" s="1"/>
  <c r="DX9" i="5"/>
  <c r="H302" i="7" s="1"/>
  <c r="DW9" i="5"/>
  <c r="H292" i="7" s="1"/>
  <c r="DV9" i="5"/>
  <c r="H282" i="7" s="1"/>
  <c r="DU9" i="5"/>
  <c r="H272" i="7" s="1"/>
  <c r="DT9" i="5"/>
  <c r="H262" i="7" s="1"/>
  <c r="DS9" i="5"/>
  <c r="H252" i="7" s="1"/>
  <c r="DR9" i="5"/>
  <c r="H242" i="7" s="1"/>
  <c r="DQ9" i="5"/>
  <c r="H232" i="7" s="1"/>
  <c r="DP9" i="5"/>
  <c r="H222" i="7" s="1"/>
  <c r="DO9" i="5"/>
  <c r="H212" i="7" s="1"/>
  <c r="DN9" i="5"/>
  <c r="H202" i="7" s="1"/>
  <c r="DM9" i="5"/>
  <c r="H192" i="7" s="1"/>
  <c r="DL9" i="5"/>
  <c r="H182" i="7" s="1"/>
  <c r="DK9" i="5"/>
  <c r="H172" i="7" s="1"/>
  <c r="DJ9" i="5"/>
  <c r="H162" i="7" s="1"/>
  <c r="DI9" i="5"/>
  <c r="H152" i="7" s="1"/>
  <c r="DH9" i="5"/>
  <c r="H142" i="7" s="1"/>
  <c r="DG9" i="5"/>
  <c r="H132" i="7" s="1"/>
  <c r="DF9" i="5"/>
  <c r="H122" i="7" s="1"/>
  <c r="DE9" i="5"/>
  <c r="H112" i="7" s="1"/>
  <c r="DD9" i="5"/>
  <c r="H102" i="7" s="1"/>
  <c r="DC9" i="5"/>
  <c r="H92" i="7" s="1"/>
  <c r="DB9" i="5"/>
  <c r="H82" i="7" s="1"/>
  <c r="DA9" i="5"/>
  <c r="H72" i="7" s="1"/>
  <c r="CZ9" i="5"/>
  <c r="H62" i="7" s="1"/>
  <c r="CY9" i="5"/>
  <c r="H52" i="7" s="1"/>
  <c r="CX9" i="5"/>
  <c r="H42" i="7" s="1"/>
  <c r="CW9" i="5"/>
  <c r="H32" i="7" s="1"/>
  <c r="CV9" i="5"/>
  <c r="H22" i="7" s="1"/>
  <c r="CU9" i="5"/>
  <c r="H12" i="7" s="1"/>
  <c r="CT9" i="5"/>
  <c r="H2" i="7" s="1"/>
  <c r="CS9" i="5"/>
  <c r="CR9" i="5"/>
  <c r="CQ9" i="5"/>
  <c r="CP9" i="5"/>
  <c r="CO9" i="5"/>
  <c r="CN9" i="5"/>
  <c r="CM9" i="5"/>
  <c r="CL9" i="5"/>
  <c r="CK9" i="5"/>
  <c r="CJ9" i="5"/>
  <c r="AT9" i="5"/>
  <c r="G9" i="5"/>
  <c r="CG8" i="5"/>
  <c r="CF8" i="5"/>
  <c r="CD8" i="5"/>
  <c r="CC8" i="5"/>
  <c r="CB8"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BT28" i="3"/>
  <c r="BS28" i="3"/>
  <c r="BR28" i="3"/>
  <c r="BQ28" i="3"/>
  <c r="BP28" i="3"/>
  <c r="BO28" i="3"/>
  <c r="BN28" i="3"/>
  <c r="BM28" i="3"/>
  <c r="BL28" i="3"/>
  <c r="BK28" i="3"/>
  <c r="BJ28" i="3"/>
  <c r="BH28" i="3"/>
  <c r="BG28" i="3"/>
  <c r="BT22" i="3"/>
  <c r="BS22" i="3"/>
  <c r="BR22" i="3"/>
  <c r="BQ22" i="3"/>
  <c r="BP22" i="3"/>
  <c r="BO22" i="3"/>
  <c r="BN22" i="3"/>
  <c r="BM22" i="3"/>
  <c r="BL22" i="3"/>
  <c r="BK22" i="3"/>
  <c r="BJ22" i="3"/>
  <c r="BI22" i="3"/>
  <c r="BH22" i="3"/>
  <c r="BG22" i="3"/>
  <c r="G8" i="5" l="1"/>
  <c r="F13" i="5"/>
  <c r="F11" i="5"/>
  <c r="F14" i="5"/>
  <c r="F10" i="5"/>
  <c r="CM8" i="5"/>
  <c r="W27" i="3"/>
  <c r="K21" i="3"/>
  <c r="BV9" i="3"/>
  <c r="BV8" i="3" s="1"/>
  <c r="BW9" i="3"/>
  <c r="BW8" i="3" s="1"/>
  <c r="F9" i="5"/>
  <c r="F17" i="5"/>
  <c r="AB27" i="3"/>
  <c r="I27" i="3"/>
  <c r="AC27" i="3"/>
  <c r="K27" i="3"/>
  <c r="L27" i="3"/>
  <c r="AM21" i="3"/>
  <c r="AN27" i="3"/>
  <c r="D27" i="3"/>
  <c r="AH27" i="3"/>
  <c r="BK27" i="3"/>
  <c r="BE22" i="3"/>
  <c r="O21" i="3"/>
  <c r="BF28" i="3"/>
  <c r="W21" i="3"/>
  <c r="BC28" i="3"/>
  <c r="J27" i="3"/>
  <c r="O27" i="3"/>
  <c r="AJ27" i="3"/>
  <c r="BH21" i="3"/>
  <c r="AE27" i="3"/>
  <c r="S27" i="3"/>
  <c r="AM27" i="3"/>
  <c r="U27" i="3"/>
  <c r="BE28" i="3"/>
  <c r="BC45" i="1"/>
  <c r="BB44" i="1"/>
  <c r="BC44" i="1"/>
  <c r="BE45" i="1"/>
  <c r="BE43" i="1"/>
  <c r="BC43" i="1"/>
  <c r="H15" i="1"/>
  <c r="H37" i="1"/>
  <c r="BD43" i="1"/>
  <c r="BD45" i="1"/>
  <c r="BB9" i="1"/>
  <c r="H21" i="1"/>
  <c r="H44" i="1"/>
  <c r="AZ44" i="1" s="1"/>
  <c r="BD44" i="1"/>
  <c r="H27" i="1"/>
  <c r="H13" i="1"/>
  <c r="BB43" i="1"/>
  <c r="H33" i="1"/>
  <c r="BB45" i="1"/>
  <c r="BE44" i="1"/>
  <c r="BA43" i="1"/>
  <c r="BA45" i="1"/>
  <c r="AA21" i="3"/>
  <c r="AN21" i="3"/>
  <c r="M27" i="3"/>
  <c r="AH21" i="3"/>
  <c r="AK21" i="3"/>
  <c r="BF22" i="3"/>
  <c r="X27" i="3"/>
  <c r="BS27" i="3"/>
  <c r="CQ8" i="5"/>
  <c r="AI21" i="3"/>
  <c r="AA27" i="3"/>
  <c r="AX28" i="3"/>
  <c r="BN27" i="3"/>
  <c r="X21" i="3"/>
  <c r="AY22" i="3"/>
  <c r="Q27" i="3"/>
  <c r="CK8" i="5"/>
  <c r="E21" i="3"/>
  <c r="U21" i="3"/>
  <c r="AO21" i="3"/>
  <c r="AG27" i="3"/>
  <c r="R27" i="3"/>
  <c r="AL27" i="3"/>
  <c r="F21" i="3"/>
  <c r="AW22" i="3"/>
  <c r="CS8" i="5"/>
  <c r="AI27" i="3"/>
  <c r="H21" i="3"/>
  <c r="AB21" i="3"/>
  <c r="AL21" i="3"/>
  <c r="AZ22" i="3"/>
  <c r="AO27" i="3"/>
  <c r="AY28" i="3"/>
  <c r="CP8" i="5"/>
  <c r="Y21" i="3"/>
  <c r="CY8" i="5"/>
  <c r="AE21" i="3"/>
  <c r="DK8" i="5"/>
  <c r="L21" i="3"/>
  <c r="AF21" i="3"/>
  <c r="E27" i="3"/>
  <c r="AZ28" i="3"/>
  <c r="DW8" i="5"/>
  <c r="CJ8" i="5"/>
  <c r="I21" i="3"/>
  <c r="AC21" i="3"/>
  <c r="BT21" i="3"/>
  <c r="BD22" i="3"/>
  <c r="F27" i="3"/>
  <c r="CR8" i="5"/>
  <c r="G27" i="3"/>
  <c r="J21" i="3"/>
  <c r="H27" i="3"/>
  <c r="BD28" i="3"/>
  <c r="CO8" i="5"/>
  <c r="P21" i="3"/>
  <c r="AJ21" i="3"/>
  <c r="P27" i="3"/>
  <c r="Q21" i="3"/>
  <c r="M21" i="3"/>
  <c r="AG21" i="3"/>
  <c r="BA22" i="3"/>
  <c r="AD27" i="3"/>
  <c r="CL8" i="5"/>
  <c r="V21" i="3"/>
  <c r="R21" i="3"/>
  <c r="AX22" i="3"/>
  <c r="S21" i="3"/>
  <c r="V27" i="3"/>
  <c r="CN8" i="5"/>
  <c r="F16" i="5"/>
  <c r="F15" i="5"/>
  <c r="H36" i="6"/>
  <c r="F18" i="5"/>
  <c r="BN9" i="3"/>
  <c r="AQ28" i="3"/>
  <c r="AR28" i="3"/>
  <c r="BQ27" i="3"/>
  <c r="BP9" i="3"/>
  <c r="AS28" i="3"/>
  <c r="H43" i="1"/>
  <c r="AZ43" i="1" s="1"/>
  <c r="H45" i="1"/>
  <c r="AZ45" i="1" s="1"/>
  <c r="BQ9" i="3"/>
  <c r="BA44" i="1"/>
  <c r="BP27" i="3"/>
  <c r="BR9" i="3"/>
  <c r="BG9" i="3"/>
  <c r="BS9" i="3"/>
  <c r="BM21" i="3"/>
  <c r="BH9" i="3"/>
  <c r="BT9" i="3"/>
  <c r="BG27" i="3"/>
  <c r="BR27" i="3"/>
  <c r="BC9" i="1"/>
  <c r="BH27" i="3"/>
  <c r="BT27" i="3"/>
  <c r="BJ9" i="3"/>
  <c r="BD9" i="1"/>
  <c r="BK21" i="3"/>
  <c r="BK9" i="3"/>
  <c r="BE9" i="1"/>
  <c r="BQ21" i="3"/>
  <c r="BL9" i="3"/>
  <c r="BX9" i="3"/>
  <c r="BM9" i="3"/>
  <c r="N21" i="3"/>
  <c r="Z21" i="3"/>
  <c r="BN21" i="3"/>
  <c r="T27" i="3"/>
  <c r="AF27" i="3"/>
  <c r="CX8" i="5"/>
  <c r="DJ8" i="5"/>
  <c r="DV8" i="5"/>
  <c r="G33" i="7"/>
  <c r="G34" i="7" s="1"/>
  <c r="G35" i="7" s="1"/>
  <c r="G36" i="7" s="1"/>
  <c r="G37" i="7" s="1"/>
  <c r="G38" i="7" s="1"/>
  <c r="G39" i="7" s="1"/>
  <c r="G40" i="7" s="1"/>
  <c r="G41" i="7" s="1"/>
  <c r="G103" i="7"/>
  <c r="G104" i="7" s="1"/>
  <c r="G105" i="7" s="1"/>
  <c r="G106" i="7" s="1"/>
  <c r="G107" i="7" s="1"/>
  <c r="G108" i="7" s="1"/>
  <c r="G109" i="7" s="1"/>
  <c r="G110" i="7" s="1"/>
  <c r="G111" i="7" s="1"/>
  <c r="BL21" i="3"/>
  <c r="BC22" i="3"/>
  <c r="D21" i="3"/>
  <c r="BL27" i="3"/>
  <c r="CZ8" i="5"/>
  <c r="DL8" i="5"/>
  <c r="DX8" i="5"/>
  <c r="BM27" i="3"/>
  <c r="BI28" i="3"/>
  <c r="DA8" i="5"/>
  <c r="DM8" i="5"/>
  <c r="DY8" i="5"/>
  <c r="AD21" i="3"/>
  <c r="AV22" i="3"/>
  <c r="AW28" i="3"/>
  <c r="DB8" i="5"/>
  <c r="DN8" i="5"/>
  <c r="DZ8" i="5"/>
  <c r="G23" i="7"/>
  <c r="G24" i="7" s="1"/>
  <c r="G25" i="7" s="1"/>
  <c r="G26" i="7" s="1"/>
  <c r="G27" i="7" s="1"/>
  <c r="G28" i="7" s="1"/>
  <c r="G29" i="7" s="1"/>
  <c r="G30" i="7" s="1"/>
  <c r="G31" i="7" s="1"/>
  <c r="G21" i="3"/>
  <c r="BG21" i="3"/>
  <c r="BS21" i="3"/>
  <c r="BP21" i="3"/>
  <c r="Y27" i="3"/>
  <c r="AK27" i="3"/>
  <c r="DC8" i="5"/>
  <c r="DO8" i="5"/>
  <c r="EA8" i="5"/>
  <c r="G36" i="6"/>
  <c r="G43" i="7"/>
  <c r="G44" i="7" s="1"/>
  <c r="G45" i="7" s="1"/>
  <c r="G46" i="7" s="1"/>
  <c r="G47" i="7" s="1"/>
  <c r="G48" i="7" s="1"/>
  <c r="G49" i="7" s="1"/>
  <c r="G50" i="7" s="1"/>
  <c r="G51" i="7" s="1"/>
  <c r="T21" i="3"/>
  <c r="N27" i="3"/>
  <c r="Z27" i="3"/>
  <c r="AT8" i="5"/>
  <c r="DD8" i="5"/>
  <c r="DP8" i="5"/>
  <c r="EB8" i="5"/>
  <c r="AV28" i="3"/>
  <c r="DE8" i="5"/>
  <c r="DQ8" i="5"/>
  <c r="EC8" i="5"/>
  <c r="G53" i="7"/>
  <c r="G54" i="7" s="1"/>
  <c r="G55" i="7" s="1"/>
  <c r="G56" i="7" s="1"/>
  <c r="G57" i="7" s="1"/>
  <c r="G58" i="7" s="1"/>
  <c r="G59" i="7" s="1"/>
  <c r="G60" i="7" s="1"/>
  <c r="G61" i="7" s="1"/>
  <c r="BA28" i="3"/>
  <c r="CT8" i="5"/>
  <c r="DF8" i="5"/>
  <c r="DR8" i="5"/>
  <c r="CU8" i="5"/>
  <c r="DG8" i="5"/>
  <c r="DS8" i="5"/>
  <c r="G93" i="7"/>
  <c r="G94" i="7" s="1"/>
  <c r="G95" i="7" s="1"/>
  <c r="G96" i="7" s="1"/>
  <c r="G97" i="7" s="1"/>
  <c r="G98" i="7" s="1"/>
  <c r="G99" i="7" s="1"/>
  <c r="G100" i="7" s="1"/>
  <c r="G101" i="7" s="1"/>
  <c r="CV8" i="5"/>
  <c r="DH8" i="5"/>
  <c r="DT8" i="5"/>
  <c r="CW8" i="5"/>
  <c r="DI8" i="5"/>
  <c r="DU8" i="5"/>
  <c r="G63" i="7"/>
  <c r="G64" i="7" s="1"/>
  <c r="G65" i="7" s="1"/>
  <c r="G66" i="7" s="1"/>
  <c r="G67" i="7" s="1"/>
  <c r="G68" i="7" s="1"/>
  <c r="G69" i="7" s="1"/>
  <c r="G70" i="7" s="1"/>
  <c r="G71" i="7" s="1"/>
  <c r="G73" i="7"/>
  <c r="G74" i="7" s="1"/>
  <c r="G75" i="7" s="1"/>
  <c r="G76" i="7" s="1"/>
  <c r="G77" i="7" s="1"/>
  <c r="G78" i="7" s="1"/>
  <c r="G79" i="7" s="1"/>
  <c r="G80" i="7" s="1"/>
  <c r="G81" i="7" s="1"/>
  <c r="G113" i="7"/>
  <c r="G114" i="7" s="1"/>
  <c r="G115" i="7" s="1"/>
  <c r="G116" i="7" s="1"/>
  <c r="G117" i="7" s="1"/>
  <c r="G118" i="7" s="1"/>
  <c r="G119" i="7" s="1"/>
  <c r="G120" i="7" s="1"/>
  <c r="G121" i="7" s="1"/>
  <c r="G83" i="7"/>
  <c r="G84" i="7" s="1"/>
  <c r="G85" i="7" s="1"/>
  <c r="G86" i="7" s="1"/>
  <c r="G87" i="7" s="1"/>
  <c r="G88" i="7" s="1"/>
  <c r="G89" i="7" s="1"/>
  <c r="G90" i="7" s="1"/>
  <c r="G91" i="7" s="1"/>
  <c r="G123" i="7"/>
  <c r="G124" i="7" s="1"/>
  <c r="G125" i="7" s="1"/>
  <c r="G126" i="7" s="1"/>
  <c r="G127" i="7" s="1"/>
  <c r="G128" i="7" s="1"/>
  <c r="G129" i="7" s="1"/>
  <c r="G130" i="7" s="1"/>
  <c r="G131" i="7" s="1"/>
  <c r="G143" i="7"/>
  <c r="G144" i="7" s="1"/>
  <c r="G145" i="7" s="1"/>
  <c r="G146" i="7" s="1"/>
  <c r="G147" i="7" s="1"/>
  <c r="G148" i="7" s="1"/>
  <c r="G149" i="7" s="1"/>
  <c r="G150" i="7" s="1"/>
  <c r="G151" i="7" s="1"/>
  <c r="G133" i="7"/>
  <c r="G134" i="7" s="1"/>
  <c r="G135" i="7" s="1"/>
  <c r="G136" i="7" s="1"/>
  <c r="G137" i="7" s="1"/>
  <c r="G138" i="7" s="1"/>
  <c r="G139" i="7" s="1"/>
  <c r="G140" i="7" s="1"/>
  <c r="G141" i="7" s="1"/>
  <c r="G153" i="7"/>
  <c r="G154" i="7" s="1"/>
  <c r="G155" i="7" s="1"/>
  <c r="G156" i="7" s="1"/>
  <c r="G157" i="7" s="1"/>
  <c r="G158" i="7" s="1"/>
  <c r="G159" i="7" s="1"/>
  <c r="G160" i="7" s="1"/>
  <c r="G161" i="7" s="1"/>
  <c r="G163" i="7"/>
  <c r="G164" i="7" s="1"/>
  <c r="G165" i="7" s="1"/>
  <c r="G166" i="7" s="1"/>
  <c r="G167" i="7" s="1"/>
  <c r="G168" i="7" s="1"/>
  <c r="G169" i="7" s="1"/>
  <c r="G170" i="7" s="1"/>
  <c r="G171" i="7" s="1"/>
  <c r="G173" i="7"/>
  <c r="G174" i="7" s="1"/>
  <c r="G175" i="7" s="1"/>
  <c r="G176" i="7" s="1"/>
  <c r="G177" i="7" s="1"/>
  <c r="G178" i="7" s="1"/>
  <c r="G179" i="7" s="1"/>
  <c r="G180" i="7" s="1"/>
  <c r="G181" i="7" s="1"/>
  <c r="G183" i="7"/>
  <c r="G184" i="7" s="1"/>
  <c r="G185" i="7" s="1"/>
  <c r="G186" i="7" s="1"/>
  <c r="G187" i="7" s="1"/>
  <c r="G188" i="7" s="1"/>
  <c r="G189" i="7" s="1"/>
  <c r="G190" i="7" s="1"/>
  <c r="G191" i="7" s="1"/>
  <c r="G193" i="7"/>
  <c r="G194" i="7" s="1"/>
  <c r="G195" i="7" s="1"/>
  <c r="G196" i="7" s="1"/>
  <c r="G197" i="7" s="1"/>
  <c r="G198" i="7" s="1"/>
  <c r="G199" i="7" s="1"/>
  <c r="G200" i="7" s="1"/>
  <c r="G201" i="7" s="1"/>
  <c r="G203" i="7"/>
  <c r="G204" i="7" s="1"/>
  <c r="G205" i="7" s="1"/>
  <c r="G206" i="7" s="1"/>
  <c r="G207" i="7" s="1"/>
  <c r="G208" i="7" s="1"/>
  <c r="G209" i="7" s="1"/>
  <c r="G210" i="7" s="1"/>
  <c r="G211" i="7" s="1"/>
  <c r="G233" i="7"/>
  <c r="G234" i="7" s="1"/>
  <c r="G235" i="7" s="1"/>
  <c r="G236" i="7" s="1"/>
  <c r="G237" i="7" s="1"/>
  <c r="G238" i="7" s="1"/>
  <c r="G239" i="7" s="1"/>
  <c r="G240" i="7" s="1"/>
  <c r="G241" i="7" s="1"/>
  <c r="G243" i="7"/>
  <c r="G244" i="7" s="1"/>
  <c r="G245" i="7" s="1"/>
  <c r="G246" i="7" s="1"/>
  <c r="G247" i="7" s="1"/>
  <c r="G248" i="7" s="1"/>
  <c r="G249" i="7" s="1"/>
  <c r="G250" i="7" s="1"/>
  <c r="G251" i="7" s="1"/>
  <c r="G213" i="7"/>
  <c r="G214" i="7" s="1"/>
  <c r="G215" i="7" s="1"/>
  <c r="G216" i="7" s="1"/>
  <c r="G217" i="7" s="1"/>
  <c r="G218" i="7" s="1"/>
  <c r="G219" i="7" s="1"/>
  <c r="G220" i="7" s="1"/>
  <c r="G221" i="7" s="1"/>
  <c r="G223" i="7"/>
  <c r="G224" i="7" s="1"/>
  <c r="G225" i="7" s="1"/>
  <c r="G226" i="7" s="1"/>
  <c r="G227" i="7" s="1"/>
  <c r="G228" i="7" s="1"/>
  <c r="G229" i="7" s="1"/>
  <c r="G230" i="7" s="1"/>
  <c r="G231" i="7" s="1"/>
  <c r="G253" i="7"/>
  <c r="G254" i="7" s="1"/>
  <c r="G255" i="7" s="1"/>
  <c r="G256" i="7" s="1"/>
  <c r="G257" i="7" s="1"/>
  <c r="G258" i="7" s="1"/>
  <c r="G259" i="7" s="1"/>
  <c r="G260" i="7" s="1"/>
  <c r="G261" i="7" s="1"/>
  <c r="G263" i="7"/>
  <c r="G264" i="7" s="1"/>
  <c r="G265" i="7" s="1"/>
  <c r="G266" i="7" s="1"/>
  <c r="G267" i="7" s="1"/>
  <c r="G268" i="7" s="1"/>
  <c r="G269" i="7" s="1"/>
  <c r="G270" i="7" s="1"/>
  <c r="G271" i="7" s="1"/>
  <c r="G273" i="7"/>
  <c r="G274" i="7" s="1"/>
  <c r="G275" i="7" s="1"/>
  <c r="G276" i="7" s="1"/>
  <c r="G277" i="7" s="1"/>
  <c r="G278" i="7" s="1"/>
  <c r="G279" i="7" s="1"/>
  <c r="G280" i="7" s="1"/>
  <c r="G281" i="7" s="1"/>
  <c r="G283" i="7"/>
  <c r="G284" i="7" s="1"/>
  <c r="G285" i="7" s="1"/>
  <c r="G286" i="7" s="1"/>
  <c r="G287" i="7" s="1"/>
  <c r="G288" i="7" s="1"/>
  <c r="G289" i="7" s="1"/>
  <c r="G290" i="7" s="1"/>
  <c r="G291" i="7" s="1"/>
  <c r="G293" i="7"/>
  <c r="G294" i="7" s="1"/>
  <c r="G295" i="7" s="1"/>
  <c r="G296" i="7" s="1"/>
  <c r="G297" i="7" s="1"/>
  <c r="G298" i="7" s="1"/>
  <c r="G299" i="7" s="1"/>
  <c r="G300" i="7" s="1"/>
  <c r="G301" i="7" s="1"/>
  <c r="G303" i="7"/>
  <c r="G304" i="7" s="1"/>
  <c r="G305" i="7" s="1"/>
  <c r="G306" i="7" s="1"/>
  <c r="G307" i="7" s="1"/>
  <c r="G308" i="7" s="1"/>
  <c r="G309" i="7" s="1"/>
  <c r="G310" i="7" s="1"/>
  <c r="G313" i="7"/>
  <c r="G314" i="7" s="1"/>
  <c r="G315" i="7" s="1"/>
  <c r="G316" i="7" s="1"/>
  <c r="G317" i="7" s="1"/>
  <c r="G318" i="7" s="1"/>
  <c r="G319" i="7" s="1"/>
  <c r="G320" i="7" s="1"/>
  <c r="G321" i="7" s="1"/>
  <c r="G323" i="7"/>
  <c r="G324" i="7" s="1"/>
  <c r="G325" i="7" s="1"/>
  <c r="G326" i="7" s="1"/>
  <c r="G327" i="7" s="1"/>
  <c r="G328" i="7" s="1"/>
  <c r="G329" i="7" s="1"/>
  <c r="G330" i="7" s="1"/>
  <c r="G331" i="7" s="1"/>
  <c r="G333" i="7"/>
  <c r="G334" i="7" s="1"/>
  <c r="G335" i="7" s="1"/>
  <c r="G336" i="7" s="1"/>
  <c r="G337" i="7" s="1"/>
  <c r="G338" i="7" s="1"/>
  <c r="G339" i="7" s="1"/>
  <c r="G340" i="7" s="1"/>
  <c r="G341" i="7" s="1"/>
  <c r="G343" i="7"/>
  <c r="G344" i="7" s="1"/>
  <c r="G345" i="7" s="1"/>
  <c r="G346" i="7" s="1"/>
  <c r="G347" i="7" s="1"/>
  <c r="G348" i="7" s="1"/>
  <c r="G349" i="7" s="1"/>
  <c r="G350" i="7" s="1"/>
  <c r="G351" i="7" s="1"/>
  <c r="G353" i="7"/>
  <c r="G354" i="7" s="1"/>
  <c r="G355" i="7" s="1"/>
  <c r="G356" i="7" s="1"/>
  <c r="G357" i="7" s="1"/>
  <c r="G358" i="7" s="1"/>
  <c r="G359" i="7" s="1"/>
  <c r="G360" i="7" s="1"/>
  <c r="G361" i="7" s="1"/>
  <c r="AZ8" i="1" l="1"/>
  <c r="BD8" i="1"/>
  <c r="BO27" i="3"/>
  <c r="BB8" i="1"/>
  <c r="BJ27" i="3"/>
  <c r="BO21" i="3"/>
  <c r="AZ27" i="3"/>
  <c r="BF27" i="3"/>
  <c r="AX21" i="3"/>
  <c r="AY21" i="3"/>
  <c r="F8" i="5"/>
  <c r="BE21" i="3"/>
  <c r="AX27" i="3"/>
  <c r="BD27" i="3"/>
  <c r="BE27" i="3"/>
  <c r="BR21" i="3"/>
  <c r="BD21" i="3"/>
  <c r="AW27" i="3"/>
  <c r="BJ21" i="3"/>
  <c r="AY27" i="3"/>
  <c r="BA21" i="3"/>
  <c r="BI21" i="3"/>
  <c r="BC8" i="1"/>
  <c r="BI27" i="3"/>
  <c r="AZ21" i="3"/>
  <c r="BC27" i="3"/>
  <c r="C27" i="3"/>
  <c r="AV27" i="3" s="1"/>
  <c r="BI9" i="3"/>
  <c r="AZ9" i="3"/>
  <c r="W8" i="2"/>
  <c r="AI8" i="2"/>
  <c r="AR27" i="3"/>
  <c r="AR8" i="3"/>
  <c r="AR8" i="2"/>
  <c r="AQ8" i="2"/>
  <c r="U8" i="3"/>
  <c r="AG8" i="3"/>
  <c r="BP8" i="3"/>
  <c r="U8" i="2"/>
  <c r="V8" i="2"/>
  <c r="AP27" i="3"/>
  <c r="AP8" i="3"/>
  <c r="BX8" i="3"/>
  <c r="AO8" i="3"/>
  <c r="AP8" i="2"/>
  <c r="P8" i="2"/>
  <c r="BC21" i="3"/>
  <c r="AX9" i="3"/>
  <c r="BE9" i="3"/>
  <c r="AY9" i="3"/>
  <c r="AU8" i="2"/>
  <c r="S8" i="3"/>
  <c r="T8" i="3"/>
  <c r="T8" i="2"/>
  <c r="AE8" i="2"/>
  <c r="AN8" i="3"/>
  <c r="N8" i="3"/>
  <c r="AS27" i="3"/>
  <c r="AS8" i="3"/>
  <c r="I8" i="2"/>
  <c r="R8" i="3"/>
  <c r="AC8" i="3"/>
  <c r="BL8" i="3"/>
  <c r="F8" i="2"/>
  <c r="AW21" i="3"/>
  <c r="C9" i="3"/>
  <c r="AV9" i="3" s="1"/>
  <c r="K8" i="2"/>
  <c r="AV8" i="2"/>
  <c r="AF8" i="2"/>
  <c r="G8" i="3"/>
  <c r="S8" i="2"/>
  <c r="D8" i="3"/>
  <c r="AK8" i="2"/>
  <c r="I8" i="3"/>
  <c r="AT8" i="3"/>
  <c r="AD8" i="3"/>
  <c r="BM8" i="3"/>
  <c r="AM8" i="2"/>
  <c r="Q8" i="3"/>
  <c r="AB8" i="2"/>
  <c r="AN8" i="2"/>
  <c r="BF21" i="3"/>
  <c r="BA27" i="3"/>
  <c r="BF9" i="3"/>
  <c r="AI8" i="3"/>
  <c r="BR8" i="3"/>
  <c r="AJ8" i="2"/>
  <c r="H8" i="2"/>
  <c r="AS8" i="2"/>
  <c r="AK8" i="3"/>
  <c r="BT8" i="3"/>
  <c r="G8" i="2"/>
  <c r="Z8" i="3"/>
  <c r="AO8" i="2"/>
  <c r="AL8" i="3"/>
  <c r="C21" i="3"/>
  <c r="AV21" i="3" s="1"/>
  <c r="Y8" i="2"/>
  <c r="AH8" i="3"/>
  <c r="BQ8" i="3"/>
  <c r="F8" i="3"/>
  <c r="AQ27" i="3"/>
  <c r="AQ8" i="3"/>
  <c r="E8" i="3"/>
  <c r="AD8" i="2"/>
  <c r="AM8" i="3"/>
  <c r="BD9" i="3"/>
  <c r="BO9" i="3"/>
  <c r="BA9" i="3"/>
  <c r="W8" i="3"/>
  <c r="AH8" i="2"/>
  <c r="AA8" i="2"/>
  <c r="X8" i="2"/>
  <c r="AG8" i="2"/>
  <c r="BK8" i="3"/>
  <c r="AB8" i="3"/>
  <c r="AC8" i="2"/>
  <c r="M8" i="2"/>
  <c r="AF8" i="3"/>
  <c r="Y8" i="3"/>
  <c r="BH8" i="3"/>
  <c r="V8" i="3"/>
  <c r="AE8" i="3"/>
  <c r="BN8" i="3"/>
  <c r="R8" i="2"/>
  <c r="Z8" i="2"/>
  <c r="BJ8" i="3"/>
  <c r="AA8" i="3"/>
  <c r="AT28" i="3"/>
  <c r="BY9" i="3"/>
  <c r="K8" i="3"/>
  <c r="O8" i="2"/>
  <c r="L8" i="2"/>
  <c r="J8" i="2"/>
  <c r="N8" i="2"/>
  <c r="P8" i="3"/>
  <c r="X8" i="3"/>
  <c r="BG8" i="3"/>
  <c r="Q8" i="2"/>
  <c r="AL8" i="2"/>
  <c r="M8" i="3"/>
  <c r="J8" i="3"/>
  <c r="H8" i="3"/>
  <c r="AT8" i="2"/>
  <c r="L8" i="3"/>
  <c r="O8" i="3"/>
  <c r="AJ8" i="3"/>
  <c r="BS8" i="3"/>
  <c r="AX8" i="3" l="1"/>
  <c r="AY8" i="2"/>
  <c r="AY8" i="3"/>
  <c r="BI8" i="3"/>
  <c r="AT27" i="3"/>
  <c r="BD8" i="3"/>
  <c r="BO8" i="3"/>
  <c r="AX8" i="2"/>
  <c r="BF8" i="3"/>
  <c r="BA8" i="3"/>
  <c r="E8" i="2"/>
  <c r="AW8" i="2" s="1"/>
  <c r="AZ8" i="2"/>
  <c r="BA8" i="2"/>
  <c r="C8" i="3"/>
  <c r="AV8" i="3" s="1"/>
  <c r="BB8" i="2"/>
  <c r="AW8" i="3"/>
  <c r="BC8" i="3"/>
  <c r="AZ8" i="3"/>
  <c r="BE8" i="3"/>
  <c r="BY8" i="3"/>
</calcChain>
</file>

<file path=xl/sharedStrings.xml><?xml version="1.0" encoding="utf-8"?>
<sst xmlns="http://schemas.openxmlformats.org/spreadsheetml/2006/main" count="2882" uniqueCount="170">
  <si>
    <t>POBLACION ESTIMADA POR EDADES SIMPLES Y GRUPOS DE EDAD, SEGÚN DEPARTAMENTO, PROVINCIA Y DISTRITO. 2025</t>
  </si>
  <si>
    <t>* Actualizado con datos INEI</t>
  </si>
  <si>
    <t>POBLACION 2025</t>
  </si>
  <si>
    <t>POBLACION TOTAL, POR EDADS SIMPLES</t>
  </si>
  <si>
    <t>POBLACIÓN TOTAL,  POR GRUPOS QUINQUEN ALES DE EDAD</t>
  </si>
  <si>
    <t>EDADES ESPECIALES</t>
  </si>
  <si>
    <t>NACIMIENTOS VIVOS</t>
  </si>
  <si>
    <t>POBLACION FEMENINA TOTAL</t>
  </si>
  <si>
    <t>POBLACION FEMENINA</t>
  </si>
  <si>
    <t>GESTANTES  ESPERADAS</t>
  </si>
  <si>
    <t>UBIGEO</t>
  </si>
  <si>
    <t>DIRESA</t>
  </si>
  <si>
    <t>DEPARTAMENTO</t>
  </si>
  <si>
    <t>PROVINCIA</t>
  </si>
  <si>
    <t>DISTRITO</t>
  </si>
  <si>
    <t>Total</t>
  </si>
  <si>
    <t>0</t>
  </si>
  <si>
    <t>20-24</t>
  </si>
  <si>
    <t>25-29</t>
  </si>
  <si>
    <t>30-34</t>
  </si>
  <si>
    <t>35-39</t>
  </si>
  <si>
    <t>40-44</t>
  </si>
  <si>
    <t>45-49</t>
  </si>
  <si>
    <t>50-54</t>
  </si>
  <si>
    <t>55-59</t>
  </si>
  <si>
    <t>60-64</t>
  </si>
  <si>
    <t>65-69</t>
  </si>
  <si>
    <t>70-74</t>
  </si>
  <si>
    <t>75-79</t>
  </si>
  <si>
    <t>80-84</t>
  </si>
  <si>
    <t>85-+</t>
  </si>
  <si>
    <t>28 DIAS</t>
  </si>
  <si>
    <t>0-5 MESES</t>
  </si>
  <si>
    <t>6-11 MESES</t>
  </si>
  <si>
    <t>10 - 14</t>
  </si>
  <si>
    <t>15- 19</t>
  </si>
  <si>
    <t>20- 49</t>
  </si>
  <si>
    <t>TOTAL</t>
  </si>
  <si>
    <t>NIÑO</t>
  </si>
  <si>
    <t>Adolescente</t>
  </si>
  <si>
    <t>Joven</t>
  </si>
  <si>
    <t>Adulto</t>
  </si>
  <si>
    <t>Adulto Mayor</t>
  </si>
  <si>
    <t>000000</t>
  </si>
  <si>
    <t>PERU</t>
  </si>
  <si>
    <t>PUNO</t>
  </si>
  <si>
    <t>210301</t>
  </si>
  <si>
    <t>CARABAYA</t>
  </si>
  <si>
    <t>MACUSANI</t>
  </si>
  <si>
    <t>210302</t>
  </si>
  <si>
    <t>AJOYANI</t>
  </si>
  <si>
    <t>210303</t>
  </si>
  <si>
    <t>AYAPATA</t>
  </si>
  <si>
    <t>210304</t>
  </si>
  <si>
    <t>COASA</t>
  </si>
  <si>
    <t>210305</t>
  </si>
  <si>
    <t>CORANI</t>
  </si>
  <si>
    <t>210306</t>
  </si>
  <si>
    <t>CRUCERO</t>
  </si>
  <si>
    <t>210307</t>
  </si>
  <si>
    <t>ITUATA</t>
  </si>
  <si>
    <t>210308</t>
  </si>
  <si>
    <t>OLLACHEA</t>
  </si>
  <si>
    <t>210309</t>
  </si>
  <si>
    <t>SAN GABAN</t>
  </si>
  <si>
    <t>210310</t>
  </si>
  <si>
    <t>USICAYOS</t>
  </si>
  <si>
    <t>NOTA: LA POBLACION ESTIMADA DE EDADES  SIMPLES Y GRUPOS DE EDAD DE DISTRITOS, CORRESPONDEN A CIFRAS REFERENCIALES HASTA OBTENER LAS CIFRAS DE LAS PROYECCIONES DEL INEI</t>
  </si>
  <si>
    <t>FUENTE: CENSO NACIONAL XI DE POBLACION Y VI DE VIVIENDA 2017/- BOLETIN DEMOGRAFICO Nº 24,37, 39 / RENIEC / Padrón Nominal/ CNV</t>
  </si>
  <si>
    <t>La población de 0-5 años corresponden al reporte de la poblacion del Padrón Nominal con corte al 31/12/2024, con ajuste en la Edad "0"</t>
  </si>
  <si>
    <t>OFICINA DE GESTION DE LA INFORMACION - MINISTERIO DE SALUD</t>
  </si>
  <si>
    <t>POBLACION ESTIMADA POR EDADES SIMPLES Y GRUPOS DE EDAD, SEGÚN DEPARTAMENTO y PROVINCIA. 2025</t>
  </si>
  <si>
    <t>0000</t>
  </si>
  <si>
    <t>2103</t>
  </si>
  <si>
    <t>00-04</t>
  </si>
  <si>
    <t>05-09</t>
  </si>
  <si>
    <t>10-14</t>
  </si>
  <si>
    <t>15-19</t>
  </si>
  <si>
    <t>Hombres</t>
  </si>
  <si>
    <t>Mujeres</t>
  </si>
  <si>
    <t>Nacimientos vivos</t>
  </si>
  <si>
    <t>Gestantes Esperadas</t>
  </si>
  <si>
    <t>00</t>
  </si>
  <si>
    <t>10</t>
  </si>
  <si>
    <t>11</t>
  </si>
  <si>
    <t>12</t>
  </si>
  <si>
    <t>13</t>
  </si>
  <si>
    <t>14</t>
  </si>
  <si>
    <t>15</t>
  </si>
  <si>
    <t>16</t>
  </si>
  <si>
    <t>17</t>
  </si>
  <si>
    <t>18</t>
  </si>
  <si>
    <t>19</t>
  </si>
  <si>
    <t>21</t>
  </si>
  <si>
    <t>HOMBRES</t>
  </si>
  <si>
    <t>MUJERES</t>
  </si>
  <si>
    <t>POBLACION ESTIMADA POR EDADES SIMPLES, GRUPOS DE EDAD y GÉNERO, SEGÚN DEPARTAMENTO, PROVINCIA Y DISTRITO. 2025</t>
  </si>
  <si>
    <t>Total Hombres</t>
  </si>
  <si>
    <t>Total Mujeres</t>
  </si>
  <si>
    <t>Hombre</t>
  </si>
  <si>
    <t>Mujer</t>
  </si>
  <si>
    <t>PIRAMIDE POBLACIONAL 2025</t>
  </si>
  <si>
    <t xml:space="preserve"> GRUPOS DE EDAD</t>
  </si>
  <si>
    <t>Total general</t>
  </si>
  <si>
    <t>Hombre (%)</t>
  </si>
  <si>
    <t>Mujer (%)</t>
  </si>
  <si>
    <t>Fuente: OGEI/OGTI-Minsa</t>
  </si>
  <si>
    <t>SEXO</t>
  </si>
  <si>
    <t>GRUPO DE EDAD</t>
  </si>
  <si>
    <t>POBLACION</t>
  </si>
  <si>
    <t>id</t>
  </si>
  <si>
    <t>TODOS</t>
  </si>
  <si>
    <t>RED</t>
  </si>
  <si>
    <t>REDESS MACUSANI</t>
  </si>
  <si>
    <t>EESS</t>
  </si>
  <si>
    <t xml:space="preserve">C.S METROPOLITANO MACUSANI </t>
  </si>
  <si>
    <t>P.S. PACAJE</t>
  </si>
  <si>
    <t>P.S. TANTAMACO</t>
  </si>
  <si>
    <t>C.S. AJOYANI</t>
  </si>
  <si>
    <t>C.S. AYAPATA</t>
  </si>
  <si>
    <t>P.S. TAYPE</t>
  </si>
  <si>
    <t>P.S. ESCALERA</t>
  </si>
  <si>
    <t>P.S. KANA</t>
  </si>
  <si>
    <t>P.S. LOROMAYO</t>
  </si>
  <si>
    <t>C.S. ISIVILLA</t>
  </si>
  <si>
    <t>P.S. CORANI</t>
  </si>
  <si>
    <t>P.S.CHACACONIZA</t>
  </si>
  <si>
    <t>P.S. QUELCAYA</t>
  </si>
  <si>
    <t>P.S. AYMAÑA</t>
  </si>
  <si>
    <t>P.S. ITUATA</t>
  </si>
  <si>
    <t>P.S. TAMBILLO</t>
  </si>
  <si>
    <t>P.S. TAYACCUCHO</t>
  </si>
  <si>
    <t>P.S. UPINA</t>
  </si>
  <si>
    <t>P.S. PAGO CARABAYA</t>
  </si>
  <si>
    <t>C.S. OLLACHEA</t>
  </si>
  <si>
    <t>P.S. AZAROMA</t>
  </si>
  <si>
    <t>P.S. PUMACHANCA</t>
  </si>
  <si>
    <t>C.S. SAN GABAN</t>
  </si>
  <si>
    <t>P.S. CHACANEQUE</t>
  </si>
  <si>
    <t>P.S. PTO. MANOA</t>
  </si>
  <si>
    <t>P.S. CTA. BLANCA</t>
  </si>
  <si>
    <t>P.S. LECHEMAYO</t>
  </si>
  <si>
    <t>POBLACION 2023</t>
  </si>
  <si>
    <t>NACIMIENTOS_VIVOS</t>
  </si>
  <si>
    <t>GESTANTES_ESPERADAS</t>
  </si>
  <si>
    <t>ETAPAS DE VIDA</t>
  </si>
  <si>
    <t>Red</t>
  </si>
  <si>
    <t>Microrred</t>
  </si>
  <si>
    <t>1</t>
  </si>
  <si>
    <t>2</t>
  </si>
  <si>
    <t>3</t>
  </si>
  <si>
    <t>4</t>
  </si>
  <si>
    <t>5</t>
  </si>
  <si>
    <t>6</t>
  </si>
  <si>
    <t>7</t>
  </si>
  <si>
    <t>8</t>
  </si>
  <si>
    <t>9</t>
  </si>
  <si>
    <t>POB_F_TOTAL</t>
  </si>
  <si>
    <t>PF_10 - 14</t>
  </si>
  <si>
    <t>PF_15- 19</t>
  </si>
  <si>
    <t>PF_20- 49</t>
  </si>
  <si>
    <t>GESTANTES _ESP</t>
  </si>
  <si>
    <t>TOTAL_EV</t>
  </si>
  <si>
    <t>ADOLESCENTE</t>
  </si>
  <si>
    <t>JOVEN</t>
  </si>
  <si>
    <t>ADULTO</t>
  </si>
  <si>
    <t>ADULTO MAYOR</t>
  </si>
  <si>
    <t>ISIVILLA</t>
  </si>
  <si>
    <t>POBLACION ASIGNADA  POR EDADES SIMPLES Y GRUPOS DE EDAD, SEGÚN, RED, MICRORED . 2025</t>
  </si>
  <si>
    <t>POBLACION ESTIMADA POR EDADES SIMPLES Y GRUPOS DE EDAD, SEGÚN PROVINCIA.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</si>
</sst>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_ ;_ * \-#,##0_ ;_ * &quot;-&quot;_ ;_ @_ "/>
    <numFmt numFmtId="165" formatCode="_-* #,##0_-;\-* #,##0_-;_-* &quot;-&quot;??_-;_-@_-"/>
    <numFmt numFmtId="166" formatCode="_(* #,##0.00_);_(* \(#,##0.00\);_(* &quot;-&quot;??_);_(@_)"/>
    <numFmt numFmtId="167" formatCode="0.0%"/>
    <numFmt numFmtId="168" formatCode="0.0%;[Black]0.0%"/>
  </numFmts>
  <fonts count="54" x14ac:knownFonts="1">
    <font>
      <sz val="11"/>
      <color theme="1"/>
      <name val="Calibri"/>
      <scheme val="minor"/>
    </font>
    <font>
      <sz val="11"/>
      <color theme="1"/>
      <name val="Calibri"/>
      <family val="2"/>
      <scheme val="minor"/>
    </font>
    <font>
      <sz val="10"/>
      <name val="Arial"/>
    </font>
    <font>
      <sz val="10"/>
      <color theme="1"/>
      <name val="Calibri"/>
      <scheme val="minor"/>
    </font>
    <font>
      <b/>
      <sz val="16"/>
      <color rgb="FF0070C0"/>
      <name val="Arial"/>
    </font>
    <font>
      <b/>
      <sz val="10"/>
      <color indexed="2"/>
      <name val="Calibri"/>
      <scheme val="minor"/>
    </font>
    <font>
      <b/>
      <sz val="10"/>
      <color theme="1"/>
      <name val="Calibri"/>
      <scheme val="minor"/>
    </font>
    <font>
      <b/>
      <sz val="10"/>
      <name val="Arial"/>
    </font>
    <font>
      <b/>
      <sz val="9"/>
      <color indexed="64"/>
      <name val="Arial"/>
    </font>
    <font>
      <b/>
      <sz val="10"/>
      <color indexed="64"/>
      <name val="Arial"/>
    </font>
    <font>
      <b/>
      <sz val="9"/>
      <color theme="0"/>
      <name val="Arial"/>
    </font>
    <font>
      <b/>
      <sz val="9"/>
      <color indexed="2"/>
      <name val="Arial"/>
    </font>
    <font>
      <sz val="11"/>
      <color theme="0"/>
      <name val="Calibri"/>
      <scheme val="minor"/>
    </font>
    <font>
      <sz val="9"/>
      <color indexed="2"/>
      <name val="Arial"/>
    </font>
    <font>
      <b/>
      <sz val="11"/>
      <color theme="1"/>
      <name val="Calibri"/>
      <scheme val="minor"/>
    </font>
    <font>
      <b/>
      <sz val="9"/>
      <color theme="1"/>
      <name val="Calibri"/>
      <scheme val="minor"/>
    </font>
    <font>
      <sz val="10"/>
      <name val="Calibri"/>
      <scheme val="minor"/>
    </font>
    <font>
      <sz val="9"/>
      <color theme="1"/>
      <name val="Calibri"/>
      <scheme val="minor"/>
    </font>
    <font>
      <sz val="8"/>
      <color indexed="4"/>
      <name val="Arial"/>
    </font>
    <font>
      <sz val="6"/>
      <color indexed="4"/>
      <name val="Arial"/>
    </font>
    <font>
      <sz val="9"/>
      <name val="Arial"/>
    </font>
    <font>
      <sz val="6"/>
      <name val="Arial"/>
    </font>
    <font>
      <b/>
      <sz val="11"/>
      <color theme="0"/>
      <name val="Calibri"/>
      <scheme val="minor"/>
    </font>
    <font>
      <b/>
      <sz val="12"/>
      <color theme="0"/>
      <name val="Calibri"/>
      <scheme val="minor"/>
    </font>
    <font>
      <b/>
      <sz val="9"/>
      <color indexed="64"/>
      <name val="Calibri"/>
      <scheme val="minor"/>
    </font>
    <font>
      <b/>
      <sz val="10"/>
      <name val="Calibri"/>
      <scheme val="minor"/>
    </font>
    <font>
      <sz val="9"/>
      <color indexed="64"/>
      <name val="Calibri"/>
      <scheme val="minor"/>
    </font>
    <font>
      <b/>
      <sz val="16"/>
      <color theme="1"/>
      <name val="Calibri"/>
      <scheme val="minor"/>
    </font>
    <font>
      <b/>
      <sz val="20"/>
      <color theme="0"/>
      <name val="Calibri"/>
      <scheme val="minor"/>
    </font>
    <font>
      <b/>
      <sz val="10"/>
      <color theme="0"/>
      <name val="Calibri"/>
      <scheme val="minor"/>
    </font>
    <font>
      <b/>
      <sz val="20"/>
      <name val="Calibri"/>
      <scheme val="minor"/>
    </font>
    <font>
      <b/>
      <sz val="11"/>
      <name val="Calibri"/>
      <scheme val="minor"/>
    </font>
    <font>
      <b/>
      <sz val="12"/>
      <name val="Calibri"/>
      <scheme val="minor"/>
    </font>
    <font>
      <b/>
      <sz val="9"/>
      <color theme="1"/>
      <name val="Arial"/>
    </font>
    <font>
      <b/>
      <sz val="20"/>
      <color theme="1"/>
      <name val="Calibri"/>
      <scheme val="minor"/>
    </font>
    <font>
      <sz val="8"/>
      <name val="Arial"/>
    </font>
    <font>
      <sz val="11"/>
      <color theme="1"/>
      <name val="Calibri"/>
      <scheme val="minor"/>
    </font>
    <font>
      <b/>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9"/>
      <color theme="1"/>
      <name val="Calibri"/>
      <family val="2"/>
      <scheme val="minor"/>
    </font>
    <font>
      <b/>
      <sz val="11"/>
      <name val="Calibri"/>
      <family val="2"/>
      <scheme val="minor"/>
    </font>
    <font>
      <b/>
      <sz val="16"/>
      <color rgb="FF0070C0"/>
      <name val="Arial"/>
      <family val="2"/>
    </font>
    <font>
      <b/>
      <sz val="10"/>
      <name val="Arial"/>
      <family val="2"/>
    </font>
    <font>
      <b/>
      <sz val="9"/>
      <color indexed="8"/>
      <name val="Arial"/>
      <family val="2"/>
    </font>
    <font>
      <b/>
      <sz val="10"/>
      <color indexed="8"/>
      <name val="Arial"/>
      <family val="2"/>
    </font>
    <font>
      <sz val="10"/>
      <name val="Arial"/>
      <family val="2"/>
    </font>
    <font>
      <b/>
      <sz val="11"/>
      <color rgb="FFFF0000"/>
      <name val="Calibri"/>
      <family val="2"/>
      <scheme val="minor"/>
    </font>
    <font>
      <b/>
      <sz val="9"/>
      <color rgb="FFFF0000"/>
      <name val="Arial"/>
      <family val="2"/>
    </font>
    <font>
      <b/>
      <sz val="12"/>
      <name val="Calibri"/>
      <family val="2"/>
      <scheme val="minor"/>
    </font>
    <font>
      <sz val="10"/>
      <color indexed="8"/>
      <name val="Arial"/>
      <family val="2"/>
    </font>
    <font>
      <sz val="11"/>
      <color indexed="8"/>
      <name val="Calibri"/>
      <family val="2"/>
    </font>
    <font>
      <b/>
      <sz val="11"/>
      <color indexed="8"/>
      <name val="Calibri"/>
      <family val="2"/>
    </font>
  </fonts>
  <fills count="32">
    <fill>
      <patternFill patternType="none"/>
    </fill>
    <fill>
      <patternFill patternType="gray125"/>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solid">
        <fgColor rgb="FF00B050"/>
        <bgColor rgb="FF00B050"/>
      </patternFill>
    </fill>
    <fill>
      <patternFill patternType="solid">
        <fgColor rgb="FFFFC000"/>
        <bgColor rgb="FFFFC000"/>
      </patternFill>
    </fill>
    <fill>
      <patternFill patternType="solid">
        <fgColor theme="7" tint="0.39997558519241921"/>
        <bgColor theme="7" tint="0.39997558519241921"/>
      </patternFill>
    </fill>
    <fill>
      <patternFill patternType="solid">
        <fgColor theme="7" tint="0.79998168889431442"/>
        <bgColor theme="7" tint="0.79998168889431442"/>
      </patternFill>
    </fill>
    <fill>
      <patternFill patternType="solid">
        <fgColor rgb="FF0070C0"/>
        <bgColor rgb="FF0070C0"/>
      </patternFill>
    </fill>
    <fill>
      <patternFill patternType="solid">
        <fgColor rgb="FFFFD966"/>
        <bgColor rgb="FFFFD966"/>
      </patternFill>
    </fill>
    <fill>
      <patternFill patternType="solid">
        <fgColor theme="4" tint="0.79998168889431442"/>
        <bgColor theme="4" tint="0.79998168889431442"/>
      </patternFill>
    </fill>
    <fill>
      <patternFill patternType="solid">
        <fgColor rgb="FFFFF2CC"/>
        <bgColor rgb="FFFFF2CC"/>
      </patternFill>
    </fill>
    <fill>
      <patternFill patternType="solid">
        <fgColor rgb="FF76E3FF"/>
        <bgColor rgb="FF76E3FF"/>
      </patternFill>
    </fill>
    <fill>
      <patternFill patternType="solid">
        <fgColor rgb="FFF6C3FF"/>
        <bgColor rgb="FFF6C3FF"/>
      </patternFill>
    </fill>
    <fill>
      <patternFill patternType="solid">
        <fgColor theme="4" tint="0.59999389629810485"/>
        <bgColor theme="4" tint="0.59999389629810485"/>
      </patternFill>
    </fill>
    <fill>
      <patternFill patternType="solid">
        <fgColor theme="8" tint="0.39997558519241921"/>
        <bgColor theme="8" tint="0.39997558519241921"/>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rgb="FFCC00CC"/>
        <bgColor rgb="FFCC00CC"/>
      </patternFill>
    </fill>
    <fill>
      <patternFill patternType="solid">
        <fgColor rgb="FFFFCCFF"/>
        <bgColor rgb="FFFFCCFF"/>
      </patternFill>
    </fill>
    <fill>
      <patternFill patternType="solid">
        <fgColor theme="9" tint="0.39997558519241921"/>
        <bgColor indexed="64"/>
      </patternFill>
    </fill>
    <fill>
      <patternFill patternType="solid">
        <fgColor rgb="FF00B0F0"/>
        <bgColor theme="7" tint="0.39997558519241921"/>
      </patternFill>
    </fill>
    <fill>
      <patternFill patternType="solid">
        <fgColor rgb="FF92D050"/>
        <bgColor theme="9" tint="0.59999389629810485"/>
      </patternFill>
    </fill>
    <fill>
      <patternFill patternType="solid">
        <fgColor rgb="FF92D050"/>
        <bgColor theme="9" tint="0.39997558519241921"/>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indexed="22"/>
        <bgColor indexed="0"/>
      </patternFill>
    </fill>
    <fill>
      <patternFill patternType="solid">
        <fgColor theme="5" tint="0.79998168889431442"/>
        <bgColor indexed="64"/>
      </patternFill>
    </fill>
    <fill>
      <patternFill patternType="solid">
        <fgColor theme="7" tint="0.39997558519241921"/>
        <bgColor theme="7" tint="0.79998168889431442"/>
      </patternFill>
    </fill>
  </fills>
  <borders count="5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diagonal/>
    </border>
    <border>
      <left style="medium">
        <color auto="1"/>
      </left>
      <right/>
      <top/>
      <bottom/>
      <diagonal/>
    </border>
    <border>
      <left style="medium">
        <color auto="1"/>
      </left>
      <right style="medium">
        <color auto="1"/>
      </right>
      <top/>
      <bottom/>
      <diagonal/>
    </border>
    <border>
      <left/>
      <right style="medium">
        <color auto="1"/>
      </right>
      <top/>
      <bottom/>
      <diagonal/>
    </border>
    <border>
      <left style="thin">
        <color auto="1"/>
      </left>
      <right/>
      <top/>
      <bottom/>
      <diagonal/>
    </border>
    <border>
      <left style="thin">
        <color auto="1"/>
      </left>
      <right style="thin">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rgb="FF00B0F0"/>
      </right>
      <top style="medium">
        <color auto="1"/>
      </top>
      <bottom style="medium">
        <color auto="1"/>
      </bottom>
      <diagonal/>
    </border>
    <border>
      <left style="thin">
        <color auto="1"/>
      </left>
      <right style="thin">
        <color auto="1"/>
      </right>
      <top style="thin">
        <color auto="1"/>
      </top>
      <bottom/>
      <diagonal/>
    </border>
    <border>
      <left style="medium">
        <color rgb="FF00B0F0"/>
      </left>
      <right style="medium">
        <color auto="1"/>
      </right>
      <top style="medium">
        <color auto="1"/>
      </top>
      <bottom/>
      <diagonal/>
    </border>
    <border>
      <left style="medium">
        <color auto="1"/>
      </left>
      <right style="medium">
        <color rgb="FF00B0F0"/>
      </right>
      <top style="medium">
        <color auto="1"/>
      </top>
      <bottom/>
      <diagonal/>
    </border>
    <border>
      <left/>
      <right style="medium">
        <color rgb="FF00B0F0"/>
      </right>
      <top style="medium">
        <color auto="1"/>
      </top>
      <bottom/>
      <diagonal/>
    </border>
    <border>
      <left/>
      <right style="thick">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ck">
        <color auto="1"/>
      </right>
      <top/>
      <bottom/>
      <diagonal/>
    </border>
    <border>
      <left/>
      <right style="thin">
        <color auto="1"/>
      </right>
      <top style="thin">
        <color auto="1"/>
      </top>
      <bottom style="medium">
        <color auto="1"/>
      </bottom>
      <diagonal/>
    </border>
    <border>
      <left/>
      <right style="thick">
        <color auto="1"/>
      </right>
      <top style="medium">
        <color auto="1"/>
      </top>
      <bottom style="medium">
        <color auto="1"/>
      </bottom>
      <diagonal/>
    </border>
    <border>
      <left/>
      <right style="thin">
        <color auto="1"/>
      </right>
      <top/>
      <bottom/>
      <diagonal/>
    </border>
    <border>
      <left style="thick">
        <color auto="1"/>
      </left>
      <right style="thick">
        <color auto="1"/>
      </right>
      <top style="thin">
        <color auto="1"/>
      </top>
      <bottom/>
      <diagonal/>
    </border>
    <border>
      <left style="thick">
        <color auto="1"/>
      </left>
      <right/>
      <top style="medium">
        <color auto="1"/>
      </top>
      <bottom style="medium">
        <color auto="1"/>
      </bottom>
      <diagonal/>
    </border>
    <border>
      <left style="medium">
        <color rgb="FF00B0F0"/>
      </left>
      <right/>
      <top style="medium">
        <color auto="1"/>
      </top>
      <bottom/>
      <diagonal/>
    </border>
    <border>
      <left style="thin">
        <color auto="1"/>
      </left>
      <right style="medium">
        <color auto="1"/>
      </right>
      <top style="medium">
        <color auto="1"/>
      </top>
      <bottom style="medium">
        <color auto="1"/>
      </bottom>
      <diagonal/>
    </border>
    <border>
      <left/>
      <right style="thick">
        <color auto="1"/>
      </right>
      <top/>
      <bottom style="thin">
        <color auto="1"/>
      </bottom>
      <diagonal/>
    </border>
    <border>
      <left style="thick">
        <color auto="1"/>
      </left>
      <right style="medium">
        <color auto="1"/>
      </right>
      <top style="medium">
        <color auto="1"/>
      </top>
      <bottom style="medium">
        <color auto="1"/>
      </bottom>
      <diagonal/>
    </border>
    <border>
      <left style="medium">
        <color auto="1"/>
      </left>
      <right style="medium">
        <color rgb="FF00B0F0"/>
      </right>
      <top style="medium">
        <color auto="1"/>
      </top>
      <bottom style="medium">
        <color auto="1"/>
      </bottom>
      <diagonal/>
    </border>
    <border>
      <left style="medium">
        <color rgb="FF00B0F0"/>
      </left>
      <right style="medium">
        <color auto="1"/>
      </right>
      <top style="medium">
        <color auto="1"/>
      </top>
      <bottom style="medium">
        <color auto="1"/>
      </bottom>
      <diagonal/>
    </border>
    <border>
      <left style="thick">
        <color auto="1"/>
      </left>
      <right style="thick">
        <color auto="1"/>
      </right>
      <top/>
      <bottom/>
      <diagonal/>
    </border>
    <border>
      <left style="thick">
        <color auto="1"/>
      </left>
      <right/>
      <top/>
      <bottom/>
      <diagonal/>
    </border>
    <border>
      <left style="medium">
        <color auto="1"/>
      </left>
      <right style="thick">
        <color auto="1"/>
      </right>
      <top/>
      <bottom/>
      <diagonal/>
    </border>
    <border>
      <left/>
      <right/>
      <top style="thin">
        <color indexed="64"/>
      </top>
      <bottom style="thin">
        <color indexed="64"/>
      </bottom>
      <diagonal/>
    </border>
  </borders>
  <cellStyleXfs count="9">
    <xf numFmtId="0" fontId="0" fillId="0" borderId="0"/>
    <xf numFmtId="0" fontId="2" fillId="0" borderId="0"/>
    <xf numFmtId="0" fontId="36" fillId="0" borderId="0"/>
    <xf numFmtId="0" fontId="2" fillId="0" borderId="0"/>
    <xf numFmtId="9" fontId="36" fillId="0" borderId="0" applyFont="0" applyFill="0" applyBorder="0" applyProtection="0"/>
    <xf numFmtId="0" fontId="1" fillId="0" borderId="0"/>
    <xf numFmtId="0" fontId="47" fillId="0" borderId="0"/>
    <xf numFmtId="0" fontId="51" fillId="0" borderId="0"/>
    <xf numFmtId="0" fontId="51" fillId="0" borderId="0"/>
  </cellStyleXfs>
  <cellXfs count="356">
    <xf numFmtId="0" fontId="0" fillId="0" borderId="0" xfId="0"/>
    <xf numFmtId="0" fontId="3" fillId="0" borderId="0" xfId="0" applyFont="1"/>
    <xf numFmtId="0" fontId="3" fillId="0" borderId="0" xfId="0" applyFont="1" applyAlignment="1">
      <alignment horizontal="center" vertical="center"/>
    </xf>
    <xf numFmtId="0" fontId="4" fillId="0" borderId="0" xfId="0" applyFont="1"/>
    <xf numFmtId="0" fontId="5" fillId="0" borderId="0" xfId="0" applyFont="1"/>
    <xf numFmtId="3" fontId="6" fillId="0" borderId="0" xfId="0" applyNumberFormat="1" applyFont="1"/>
    <xf numFmtId="164" fontId="3" fillId="0" borderId="0" xfId="0" applyNumberFormat="1" applyFont="1"/>
    <xf numFmtId="3" fontId="7" fillId="2" borderId="1" xfId="0" applyNumberFormat="1" applyFont="1" applyFill="1" applyBorder="1" applyAlignment="1">
      <alignment horizontal="centerContinuous" vertical="center"/>
    </xf>
    <xf numFmtId="3" fontId="7" fillId="2" borderId="2" xfId="0" applyNumberFormat="1" applyFont="1" applyFill="1" applyBorder="1" applyAlignment="1">
      <alignment horizontal="centerContinuous" vertical="center"/>
    </xf>
    <xf numFmtId="3" fontId="7" fillId="2" borderId="3" xfId="0" applyNumberFormat="1" applyFont="1" applyFill="1" applyBorder="1" applyAlignment="1">
      <alignment horizontal="centerContinuous" vertical="center"/>
    </xf>
    <xf numFmtId="3" fontId="8" fillId="2" borderId="2" xfId="0" applyNumberFormat="1" applyFont="1" applyFill="1" applyBorder="1" applyAlignment="1">
      <alignment horizontal="centerContinuous" vertical="center"/>
    </xf>
    <xf numFmtId="3" fontId="8" fillId="2" borderId="3" xfId="0" applyNumberFormat="1" applyFont="1" applyFill="1" applyBorder="1" applyAlignment="1">
      <alignment horizontal="centerContinuous" vertical="center"/>
    </xf>
    <xf numFmtId="3" fontId="8" fillId="2" borderId="4" xfId="0" applyNumberFormat="1" applyFont="1" applyFill="1" applyBorder="1" applyAlignment="1">
      <alignment horizontal="centerContinuous" vertical="center"/>
    </xf>
    <xf numFmtId="3" fontId="11" fillId="5" borderId="2" xfId="0" applyNumberFormat="1" applyFont="1" applyFill="1" applyBorder="1" applyAlignment="1">
      <alignment horizontal="center" vertical="center"/>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8" xfId="0" applyFont="1" applyFill="1" applyBorder="1" applyAlignment="1">
      <alignment vertical="center" wrapText="1"/>
    </xf>
    <xf numFmtId="3" fontId="11" fillId="5" borderId="3" xfId="0" quotePrefix="1" applyNumberFormat="1" applyFont="1" applyFill="1" applyBorder="1" applyAlignment="1">
      <alignment horizontal="center" vertical="center"/>
    </xf>
    <xf numFmtId="3" fontId="11" fillId="5" borderId="10" xfId="0" applyNumberFormat="1" applyFont="1" applyFill="1" applyBorder="1" applyAlignment="1">
      <alignment horizontal="center" vertical="center"/>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14" fillId="7" borderId="1" xfId="0" quotePrefix="1" applyFont="1" applyFill="1" applyBorder="1" applyAlignment="1">
      <alignment horizontal="center" vertical="center" wrapText="1"/>
    </xf>
    <xf numFmtId="0" fontId="14" fillId="7" borderId="2" xfId="0" applyFont="1" applyFill="1" applyBorder="1" applyAlignment="1">
      <alignment horizontal="center" vertical="center" wrapText="1"/>
    </xf>
    <xf numFmtId="164" fontId="14" fillId="7" borderId="10" xfId="0" applyNumberFormat="1" applyFont="1" applyFill="1" applyBorder="1" applyAlignment="1">
      <alignment horizontal="center" vertical="center" wrapText="1"/>
    </xf>
    <xf numFmtId="164" fontId="14" fillId="7" borderId="2" xfId="0" applyNumberFormat="1" applyFont="1" applyFill="1" applyBorder="1" applyAlignment="1">
      <alignment horizontal="center" vertical="center" wrapText="1"/>
    </xf>
    <xf numFmtId="164" fontId="14" fillId="7" borderId="1" xfId="0" applyNumberFormat="1" applyFont="1" applyFill="1" applyBorder="1" applyAlignment="1">
      <alignment horizontal="center" vertical="center" wrapText="1"/>
    </xf>
    <xf numFmtId="164" fontId="14" fillId="7" borderId="3" xfId="0" applyNumberFormat="1" applyFont="1" applyFill="1" applyBorder="1" applyAlignment="1">
      <alignment horizontal="center" vertical="center" wrapText="1"/>
    </xf>
    <xf numFmtId="164" fontId="15" fillId="7" borderId="17" xfId="0" applyNumberFormat="1" applyFont="1" applyFill="1" applyBorder="1" applyAlignment="1">
      <alignment vertical="center"/>
    </xf>
    <xf numFmtId="164" fontId="15" fillId="7" borderId="18" xfId="0" applyNumberFormat="1" applyFont="1" applyFill="1" applyBorder="1" applyAlignment="1">
      <alignment vertical="center"/>
    </xf>
    <xf numFmtId="164" fontId="15" fillId="7" borderId="19" xfId="0" applyNumberFormat="1" applyFont="1" applyFill="1" applyBorder="1" applyAlignment="1">
      <alignment vertical="center"/>
    </xf>
    <xf numFmtId="164" fontId="15" fillId="7" borderId="20" xfId="0" applyNumberFormat="1" applyFont="1" applyFill="1" applyBorder="1" applyAlignment="1">
      <alignment vertical="center"/>
    </xf>
    <xf numFmtId="49" fontId="3" fillId="0" borderId="22" xfId="0" applyNumberFormat="1" applyFont="1" applyBorder="1"/>
    <xf numFmtId="49" fontId="3" fillId="0" borderId="0" xfId="0" applyNumberFormat="1" applyFont="1"/>
    <xf numFmtId="164" fontId="3" fillId="0" borderId="23" xfId="0" applyNumberFormat="1" applyFont="1" applyBorder="1"/>
    <xf numFmtId="164" fontId="16" fillId="0" borderId="0" xfId="0" applyNumberFormat="1" applyFont="1"/>
    <xf numFmtId="164" fontId="16" fillId="0" borderId="22" xfId="0" applyNumberFormat="1" applyFont="1" applyBorder="1"/>
    <xf numFmtId="164" fontId="16" fillId="0" borderId="24" xfId="0" applyNumberFormat="1" applyFont="1" applyBorder="1"/>
    <xf numFmtId="164" fontId="17" fillId="0" borderId="22" xfId="0" applyNumberFormat="1" applyFont="1" applyBorder="1"/>
    <xf numFmtId="164" fontId="17" fillId="0" borderId="25" xfId="0" applyNumberFormat="1" applyFont="1" applyBorder="1"/>
    <xf numFmtId="164" fontId="17" fillId="0" borderId="26" xfId="0" applyNumberFormat="1" applyFont="1" applyBorder="1"/>
    <xf numFmtId="164" fontId="17" fillId="0" borderId="24" xfId="0" applyNumberFormat="1" applyFont="1" applyBorder="1"/>
    <xf numFmtId="0" fontId="18" fillId="0" borderId="0" xfId="1" applyFont="1" applyAlignment="1">
      <alignment vertical="center"/>
    </xf>
    <xf numFmtId="0" fontId="19" fillId="0" borderId="0" xfId="1" applyFont="1" applyAlignment="1">
      <alignment vertical="center"/>
    </xf>
    <xf numFmtId="1" fontId="20" fillId="0" borderId="0" xfId="1" quotePrefix="1" applyNumberFormat="1" applyFont="1" applyAlignment="1">
      <alignment horizontal="left" vertical="center"/>
    </xf>
    <xf numFmtId="1" fontId="21" fillId="0" borderId="0" xfId="1" quotePrefix="1" applyNumberFormat="1" applyFont="1" applyAlignment="1">
      <alignment horizontal="left" vertical="center"/>
    </xf>
    <xf numFmtId="0" fontId="20" fillId="0" borderId="0" xfId="3" applyFont="1" applyAlignment="1">
      <alignment vertical="center"/>
    </xf>
    <xf numFmtId="0" fontId="21" fillId="0" borderId="0" xfId="3" applyFont="1" applyAlignment="1">
      <alignment vertical="center"/>
    </xf>
    <xf numFmtId="0" fontId="6" fillId="6" borderId="30" xfId="0" applyFont="1" applyFill="1" applyBorder="1" applyAlignment="1">
      <alignment horizontal="center" vertical="center" wrapText="1"/>
    </xf>
    <xf numFmtId="3" fontId="9" fillId="2" borderId="21" xfId="0" quotePrefix="1" applyNumberFormat="1" applyFont="1" applyFill="1" applyBorder="1" applyAlignment="1">
      <alignment horizontal="center"/>
    </xf>
    <xf numFmtId="3" fontId="9" fillId="2" borderId="4" xfId="0" applyNumberFormat="1" applyFont="1" applyFill="1" applyBorder="1" applyAlignment="1">
      <alignment horizontal="center"/>
    </xf>
    <xf numFmtId="3" fontId="9" fillId="2" borderId="6" xfId="0" applyNumberFormat="1" applyFont="1" applyFill="1" applyBorder="1" applyAlignment="1">
      <alignment horizontal="center"/>
    </xf>
    <xf numFmtId="3" fontId="9" fillId="2" borderId="21" xfId="0" applyNumberFormat="1" applyFont="1" applyFill="1" applyBorder="1" applyAlignment="1">
      <alignment horizontal="center"/>
    </xf>
    <xf numFmtId="3" fontId="8" fillId="2" borderId="6" xfId="0" applyNumberFormat="1" applyFont="1" applyFill="1" applyBorder="1" applyAlignment="1">
      <alignment horizontal="center"/>
    </xf>
    <xf numFmtId="3" fontId="8" fillId="2" borderId="4" xfId="0" applyNumberFormat="1" applyFont="1" applyFill="1" applyBorder="1" applyAlignment="1">
      <alignment horizontal="center"/>
    </xf>
    <xf numFmtId="3" fontId="8" fillId="2" borderId="21" xfId="0" applyNumberFormat="1" applyFont="1" applyFill="1" applyBorder="1" applyAlignment="1">
      <alignment horizontal="center"/>
    </xf>
    <xf numFmtId="0" fontId="9" fillId="3" borderId="31"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32" xfId="0" applyFont="1" applyFill="1" applyBorder="1" applyAlignment="1">
      <alignment horizontal="center" vertical="center"/>
    </xf>
    <xf numFmtId="3" fontId="11" fillId="5" borderId="21" xfId="0" quotePrefix="1" applyNumberFormat="1" applyFont="1" applyFill="1" applyBorder="1" applyAlignment="1">
      <alignment horizontal="center" vertical="center"/>
    </xf>
    <xf numFmtId="3" fontId="11" fillId="5" borderId="6" xfId="0" applyNumberFormat="1" applyFont="1" applyFill="1" applyBorder="1" applyAlignment="1">
      <alignment horizontal="center" vertical="center"/>
    </xf>
    <xf numFmtId="3" fontId="11" fillId="5" borderId="33" xfId="0" applyNumberFormat="1" applyFont="1" applyFill="1" applyBorder="1" applyAlignment="1">
      <alignment horizontal="center" vertical="center"/>
    </xf>
    <xf numFmtId="0" fontId="3" fillId="0" borderId="22" xfId="0" applyFont="1" applyBorder="1"/>
    <xf numFmtId="164" fontId="3" fillId="0" borderId="22" xfId="0" applyNumberFormat="1" applyFont="1" applyBorder="1"/>
    <xf numFmtId="164" fontId="3" fillId="0" borderId="24" xfId="0" applyNumberFormat="1" applyFont="1" applyBorder="1"/>
    <xf numFmtId="0" fontId="3" fillId="0" borderId="23" xfId="0" applyFont="1" applyBorder="1"/>
    <xf numFmtId="0" fontId="3" fillId="0" borderId="24" xfId="0" applyFont="1" applyBorder="1"/>
    <xf numFmtId="0" fontId="22" fillId="8" borderId="5" xfId="0" applyFont="1" applyFill="1" applyBorder="1"/>
    <xf numFmtId="0" fontId="22" fillId="8" borderId="4" xfId="0" applyFont="1" applyFill="1" applyBorder="1"/>
    <xf numFmtId="0" fontId="22" fillId="8" borderId="34" xfId="0" applyFont="1" applyFill="1" applyBorder="1"/>
    <xf numFmtId="0" fontId="6" fillId="6" borderId="35"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6" fillId="6" borderId="37" xfId="0" applyFont="1" applyFill="1" applyBorder="1" applyAlignment="1">
      <alignment horizontal="center" vertical="center" wrapText="1"/>
    </xf>
    <xf numFmtId="0" fontId="23" fillId="8" borderId="22" xfId="0" applyFont="1" applyFill="1" applyBorder="1" applyAlignment="1">
      <alignment vertical="center"/>
    </xf>
    <xf numFmtId="0" fontId="23" fillId="8" borderId="0" xfId="0" applyFont="1" applyFill="1" applyAlignment="1">
      <alignment vertical="center"/>
    </xf>
    <xf numFmtId="0" fontId="23" fillId="8" borderId="38" xfId="0" applyFont="1" applyFill="1" applyBorder="1" applyAlignment="1">
      <alignment vertical="center"/>
    </xf>
    <xf numFmtId="0" fontId="24" fillId="9" borderId="1"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24" fillId="9" borderId="3" xfId="0" applyFont="1" applyFill="1" applyBorder="1" applyAlignment="1">
      <alignment horizontal="center" vertical="center" wrapText="1"/>
    </xf>
    <xf numFmtId="164" fontId="15" fillId="7" borderId="10" xfId="0" applyNumberFormat="1" applyFont="1" applyFill="1" applyBorder="1" applyAlignment="1">
      <alignment horizontal="center" vertical="center" wrapText="1"/>
    </xf>
    <xf numFmtId="164" fontId="15" fillId="7" borderId="2" xfId="0" applyNumberFormat="1" applyFont="1" applyFill="1" applyBorder="1" applyAlignment="1">
      <alignment horizontal="center" vertical="center" wrapText="1"/>
    </xf>
    <xf numFmtId="164" fontId="15" fillId="7" borderId="1" xfId="0" applyNumberFormat="1" applyFont="1" applyFill="1" applyBorder="1" applyAlignment="1">
      <alignment horizontal="center" vertical="center" wrapText="1"/>
    </xf>
    <xf numFmtId="164" fontId="15" fillId="7" borderId="3" xfId="0" applyNumberFormat="1" applyFont="1" applyFill="1" applyBorder="1" applyAlignment="1">
      <alignment horizontal="center" vertical="center" wrapText="1"/>
    </xf>
    <xf numFmtId="164" fontId="15" fillId="7" borderId="39" xfId="0" applyNumberFormat="1" applyFont="1" applyFill="1" applyBorder="1" applyAlignment="1">
      <alignment vertical="center"/>
    </xf>
    <xf numFmtId="164" fontId="17" fillId="0" borderId="0" xfId="0" applyNumberFormat="1" applyFont="1"/>
    <xf numFmtId="164" fontId="25" fillId="10" borderId="1" xfId="0" applyNumberFormat="1" applyFont="1" applyFill="1" applyBorder="1" applyAlignment="1">
      <alignment vertical="center"/>
    </xf>
    <xf numFmtId="164" fontId="25" fillId="10" borderId="2" xfId="0" applyNumberFormat="1" applyFont="1" applyFill="1" applyBorder="1" applyAlignment="1">
      <alignment vertical="center"/>
    </xf>
    <xf numFmtId="164" fontId="25" fillId="10" borderId="40" xfId="0" applyNumberFormat="1" applyFont="1" applyFill="1" applyBorder="1" applyAlignment="1">
      <alignment vertical="center"/>
    </xf>
    <xf numFmtId="3" fontId="24" fillId="11" borderId="27" xfId="0" applyNumberFormat="1" applyFont="1" applyFill="1" applyBorder="1" applyAlignment="1">
      <alignment horizontal="right" vertical="center"/>
    </xf>
    <xf numFmtId="3" fontId="24" fillId="11" borderId="12" xfId="0" applyNumberFormat="1" applyFont="1" applyFill="1" applyBorder="1" applyAlignment="1">
      <alignment horizontal="right" vertical="center"/>
    </xf>
    <xf numFmtId="3" fontId="24" fillId="11" borderId="28" xfId="0" applyNumberFormat="1" applyFont="1" applyFill="1" applyBorder="1" applyAlignment="1">
      <alignment horizontal="right" vertical="center"/>
    </xf>
    <xf numFmtId="0" fontId="3" fillId="0" borderId="22" xfId="0" applyFont="1" applyBorder="1" applyAlignment="1">
      <alignment horizontal="center" vertical="center"/>
    </xf>
    <xf numFmtId="164" fontId="17" fillId="0" borderId="23" xfId="0" applyNumberFormat="1" applyFont="1" applyBorder="1" applyAlignment="1">
      <alignment vertical="center"/>
    </xf>
    <xf numFmtId="0" fontId="17" fillId="0" borderId="0" xfId="0" applyFont="1" applyAlignment="1">
      <alignment vertical="center"/>
    </xf>
    <xf numFmtId="164" fontId="17" fillId="0" borderId="41" xfId="0" applyNumberFormat="1" applyFont="1" applyBorder="1"/>
    <xf numFmtId="164" fontId="0" fillId="0" borderId="22" xfId="0" applyNumberFormat="1" applyBorder="1" applyAlignment="1">
      <alignment vertical="center"/>
    </xf>
    <xf numFmtId="164" fontId="0" fillId="0" borderId="0" xfId="0" applyNumberFormat="1" applyAlignment="1">
      <alignment vertical="center"/>
    </xf>
    <xf numFmtId="164" fontId="0" fillId="0" borderId="38" xfId="0" applyNumberFormat="1" applyBorder="1" applyAlignment="1">
      <alignment vertical="center"/>
    </xf>
    <xf numFmtId="3" fontId="26" fillId="0" borderId="22" xfId="0" applyNumberFormat="1" applyFont="1" applyBorder="1" applyAlignment="1">
      <alignment horizontal="right" vertical="center"/>
    </xf>
    <xf numFmtId="3" fontId="26" fillId="0" borderId="23" xfId="0" applyNumberFormat="1" applyFont="1" applyBorder="1" applyAlignment="1">
      <alignment horizontal="right" vertical="center"/>
    </xf>
    <xf numFmtId="3" fontId="26" fillId="0" borderId="24" xfId="0" applyNumberFormat="1" applyFont="1" applyBorder="1" applyAlignment="1">
      <alignment horizontal="right" vertical="center"/>
    </xf>
    <xf numFmtId="0" fontId="17" fillId="0" borderId="23" xfId="0" applyFont="1" applyBorder="1" applyAlignment="1">
      <alignment vertical="center"/>
    </xf>
    <xf numFmtId="0" fontId="17" fillId="0" borderId="22" xfId="0" applyFont="1" applyBorder="1" applyAlignment="1">
      <alignment vertical="center"/>
    </xf>
    <xf numFmtId="0" fontId="17" fillId="0" borderId="24" xfId="0" applyFont="1" applyBorder="1" applyAlignment="1">
      <alignment vertical="center"/>
    </xf>
    <xf numFmtId="0" fontId="28" fillId="8" borderId="5" xfId="0" applyFont="1" applyFill="1" applyBorder="1"/>
    <xf numFmtId="0" fontId="29" fillId="8" borderId="22" xfId="0" applyFont="1" applyFill="1" applyBorder="1" applyAlignment="1">
      <alignment horizontal="center" vertical="center"/>
    </xf>
    <xf numFmtId="0" fontId="29" fillId="8" borderId="0" xfId="0" applyFont="1" applyFill="1" applyAlignment="1">
      <alignment horizontal="center" vertical="center"/>
    </xf>
    <xf numFmtId="0" fontId="29" fillId="8" borderId="38" xfId="0" applyFont="1" applyFill="1" applyBorder="1" applyAlignment="1">
      <alignment horizontal="center" vertical="center"/>
    </xf>
    <xf numFmtId="3" fontId="7" fillId="6" borderId="1" xfId="0" applyNumberFormat="1" applyFont="1" applyFill="1" applyBorder="1" applyAlignment="1">
      <alignment horizontal="centerContinuous" vertical="center"/>
    </xf>
    <xf numFmtId="3" fontId="7" fillId="6" borderId="2" xfId="0" applyNumberFormat="1" applyFont="1" applyFill="1" applyBorder="1" applyAlignment="1">
      <alignment horizontal="centerContinuous" vertical="center"/>
    </xf>
    <xf numFmtId="3" fontId="7" fillId="6" borderId="3" xfId="0" applyNumberFormat="1" applyFont="1" applyFill="1" applyBorder="1" applyAlignment="1">
      <alignment horizontal="centerContinuous" vertical="center"/>
    </xf>
    <xf numFmtId="3" fontId="8" fillId="6" borderId="2" xfId="0" applyNumberFormat="1" applyFont="1" applyFill="1" applyBorder="1" applyAlignment="1">
      <alignment horizontal="centerContinuous" vertical="center"/>
    </xf>
    <xf numFmtId="3" fontId="8" fillId="6" borderId="3" xfId="0" applyNumberFormat="1" applyFont="1" applyFill="1" applyBorder="1" applyAlignment="1">
      <alignment horizontal="centerContinuous" vertical="center"/>
    </xf>
    <xf numFmtId="3" fontId="8" fillId="6" borderId="4" xfId="0" applyNumberFormat="1" applyFont="1" applyFill="1" applyBorder="1" applyAlignment="1">
      <alignment horizontal="centerContinuous" vertical="center"/>
    </xf>
    <xf numFmtId="0" fontId="30" fillId="6" borderId="5" xfId="0" applyFont="1" applyFill="1" applyBorder="1"/>
    <xf numFmtId="0" fontId="31" fillId="6" borderId="4" xfId="0" applyFont="1" applyFill="1" applyBorder="1"/>
    <xf numFmtId="0" fontId="31" fillId="6" borderId="34" xfId="0" applyFont="1" applyFill="1" applyBorder="1"/>
    <xf numFmtId="3" fontId="9" fillId="6" borderId="21" xfId="0" quotePrefix="1" applyNumberFormat="1" applyFont="1" applyFill="1" applyBorder="1" applyAlignment="1">
      <alignment horizontal="center"/>
    </xf>
    <xf numFmtId="3" fontId="9" fillId="6" borderId="4" xfId="0" applyNumberFormat="1" applyFont="1" applyFill="1" applyBorder="1" applyAlignment="1">
      <alignment horizontal="center"/>
    </xf>
    <xf numFmtId="3" fontId="9" fillId="6" borderId="6" xfId="0" applyNumberFormat="1" applyFont="1" applyFill="1" applyBorder="1" applyAlignment="1">
      <alignment horizontal="center"/>
    </xf>
    <xf numFmtId="3" fontId="9" fillId="6" borderId="21" xfId="0" applyNumberFormat="1" applyFont="1" applyFill="1" applyBorder="1" applyAlignment="1">
      <alignment horizontal="center"/>
    </xf>
    <xf numFmtId="3" fontId="8" fillId="6" borderId="6" xfId="0" applyNumberFormat="1" applyFont="1" applyFill="1" applyBorder="1" applyAlignment="1">
      <alignment horizontal="center"/>
    </xf>
    <xf numFmtId="3" fontId="8" fillId="6" borderId="4" xfId="0" applyNumberFormat="1" applyFont="1" applyFill="1" applyBorder="1" applyAlignment="1">
      <alignment horizontal="center"/>
    </xf>
    <xf numFmtId="3" fontId="8" fillId="6" borderId="21" xfId="0" applyNumberFormat="1" applyFont="1" applyFill="1" applyBorder="1" applyAlignment="1">
      <alignment horizontal="center"/>
    </xf>
    <xf numFmtId="0" fontId="9" fillId="6" borderId="31" xfId="0" applyFont="1" applyFill="1" applyBorder="1" applyAlignment="1">
      <alignment horizontal="center" vertical="center"/>
    </xf>
    <xf numFmtId="0" fontId="9" fillId="6" borderId="6" xfId="0" applyFont="1" applyFill="1" applyBorder="1" applyAlignment="1">
      <alignment horizontal="center" vertical="center"/>
    </xf>
    <xf numFmtId="0" fontId="9" fillId="6" borderId="32" xfId="0" applyFont="1" applyFill="1" applyBorder="1" applyAlignment="1">
      <alignment horizontal="center" vertical="center"/>
    </xf>
    <xf numFmtId="0" fontId="32" fillId="6" borderId="22" xfId="0" applyFont="1" applyFill="1" applyBorder="1" applyAlignment="1">
      <alignment horizontal="center" vertical="center"/>
    </xf>
    <xf numFmtId="0" fontId="32" fillId="6" borderId="0" xfId="0" applyFont="1" applyFill="1" applyAlignment="1">
      <alignment horizontal="center" vertical="center"/>
    </xf>
    <xf numFmtId="0" fontId="32" fillId="6" borderId="38" xfId="0" applyFont="1" applyFill="1" applyBorder="1" applyAlignment="1">
      <alignment horizontal="center" vertical="center"/>
    </xf>
    <xf numFmtId="164" fontId="25" fillId="7" borderId="1" xfId="0" applyNumberFormat="1" applyFont="1" applyFill="1" applyBorder="1" applyAlignment="1">
      <alignment vertical="center"/>
    </xf>
    <xf numFmtId="164" fontId="25" fillId="7" borderId="2" xfId="0" applyNumberFormat="1" applyFont="1" applyFill="1" applyBorder="1" applyAlignment="1">
      <alignment vertical="center"/>
    </xf>
    <xf numFmtId="164" fontId="25" fillId="7" borderId="40" xfId="0" applyNumberFormat="1" applyFont="1" applyFill="1" applyBorder="1" applyAlignment="1">
      <alignment vertical="center"/>
    </xf>
    <xf numFmtId="14" fontId="3" fillId="0" borderId="0" xfId="0" applyNumberFormat="1" applyFont="1"/>
    <xf numFmtId="164" fontId="0" fillId="0" borderId="0" xfId="0" applyNumberFormat="1"/>
    <xf numFmtId="43" fontId="3" fillId="0" borderId="0" xfId="0" applyNumberFormat="1" applyFont="1"/>
    <xf numFmtId="166" fontId="0" fillId="0" borderId="0" xfId="0" applyNumberFormat="1"/>
    <xf numFmtId="3" fontId="7" fillId="14" borderId="43" xfId="0" applyNumberFormat="1" applyFont="1" applyFill="1" applyBorder="1" applyAlignment="1">
      <alignment horizontal="left" vertical="center"/>
    </xf>
    <xf numFmtId="3" fontId="7" fillId="14" borderId="2" xfId="0" applyNumberFormat="1" applyFont="1" applyFill="1" applyBorder="1" applyAlignment="1">
      <alignment horizontal="centerContinuous" vertical="center"/>
    </xf>
    <xf numFmtId="3" fontId="7" fillId="14" borderId="3" xfId="0" applyNumberFormat="1" applyFont="1" applyFill="1" applyBorder="1" applyAlignment="1">
      <alignment horizontal="centerContinuous" vertical="center"/>
    </xf>
    <xf numFmtId="3" fontId="8" fillId="14" borderId="2" xfId="0" applyNumberFormat="1" applyFont="1" applyFill="1" applyBorder="1" applyAlignment="1">
      <alignment horizontal="centerContinuous" vertical="center"/>
    </xf>
    <xf numFmtId="3" fontId="8" fillId="14" borderId="4" xfId="0" applyNumberFormat="1" applyFont="1" applyFill="1" applyBorder="1" applyAlignment="1">
      <alignment horizontal="centerContinuous" vertical="center"/>
    </xf>
    <xf numFmtId="3" fontId="7" fillId="16" borderId="43" xfId="0" applyNumberFormat="1" applyFont="1" applyFill="1" applyBorder="1" applyAlignment="1">
      <alignment horizontal="left" vertical="center"/>
    </xf>
    <xf numFmtId="3" fontId="7" fillId="16" borderId="2" xfId="0" applyNumberFormat="1" applyFont="1" applyFill="1" applyBorder="1" applyAlignment="1">
      <alignment horizontal="centerContinuous" vertical="center"/>
    </xf>
    <xf numFmtId="3" fontId="7" fillId="16" borderId="3" xfId="0" applyNumberFormat="1" applyFont="1" applyFill="1" applyBorder="1" applyAlignment="1">
      <alignment horizontal="centerContinuous" vertical="center"/>
    </xf>
    <xf numFmtId="3" fontId="8" fillId="16" borderId="2" xfId="0" applyNumberFormat="1" applyFont="1" applyFill="1" applyBorder="1" applyAlignment="1">
      <alignment horizontal="centerContinuous" vertical="center"/>
    </xf>
    <xf numFmtId="3" fontId="8" fillId="16" borderId="3" xfId="0" applyNumberFormat="1" applyFont="1" applyFill="1" applyBorder="1" applyAlignment="1">
      <alignment horizontal="centerContinuous" vertical="center"/>
    </xf>
    <xf numFmtId="3" fontId="8" fillId="16" borderId="4" xfId="0" applyNumberFormat="1" applyFont="1" applyFill="1" applyBorder="1" applyAlignment="1">
      <alignment horizontal="centerContinuous" vertical="center"/>
    </xf>
    <xf numFmtId="3" fontId="33" fillId="0" borderId="0" xfId="0" applyNumberFormat="1" applyFont="1" applyAlignment="1">
      <alignment horizontal="center" vertical="center" wrapText="1"/>
    </xf>
    <xf numFmtId="0" fontId="22" fillId="8" borderId="21" xfId="0" applyFont="1" applyFill="1" applyBorder="1"/>
    <xf numFmtId="0" fontId="22" fillId="18" borderId="5" xfId="0" applyFont="1" applyFill="1" applyBorder="1"/>
    <xf numFmtId="0" fontId="22" fillId="18" borderId="4" xfId="0" applyFont="1" applyFill="1" applyBorder="1"/>
    <xf numFmtId="0" fontId="22" fillId="18" borderId="21" xfId="0" applyFont="1" applyFill="1" applyBorder="1"/>
    <xf numFmtId="0" fontId="0" fillId="0" borderId="0" xfId="0" applyAlignment="1">
      <alignment vertical="center"/>
    </xf>
    <xf numFmtId="0" fontId="6" fillId="6" borderId="45" xfId="0" applyFont="1" applyFill="1" applyBorder="1" applyAlignment="1">
      <alignment vertical="center" wrapText="1"/>
    </xf>
    <xf numFmtId="0" fontId="6" fillId="6" borderId="3" xfId="0" applyFont="1" applyFill="1" applyBorder="1" applyAlignment="1">
      <alignment horizontal="center" vertical="center" wrapText="1"/>
    </xf>
    <xf numFmtId="3" fontId="9" fillId="14" borderId="47" xfId="0" quotePrefix="1" applyNumberFormat="1" applyFont="1" applyFill="1" applyBorder="1" applyAlignment="1">
      <alignment horizontal="center" vertical="center"/>
    </xf>
    <xf numFmtId="3" fontId="9" fillId="14" borderId="2" xfId="0" applyNumberFormat="1" applyFont="1" applyFill="1" applyBorder="1" applyAlignment="1">
      <alignment horizontal="center" vertical="center"/>
    </xf>
    <xf numFmtId="3" fontId="9" fillId="14" borderId="10" xfId="0" applyNumberFormat="1" applyFont="1" applyFill="1" applyBorder="1" applyAlignment="1">
      <alignment horizontal="center" vertical="center"/>
    </xf>
    <xf numFmtId="3" fontId="9" fillId="14" borderId="3" xfId="0" applyNumberFormat="1" applyFont="1" applyFill="1" applyBorder="1" applyAlignment="1">
      <alignment horizontal="center" vertical="center"/>
    </xf>
    <xf numFmtId="3" fontId="8" fillId="14" borderId="10" xfId="0" applyNumberFormat="1" applyFont="1" applyFill="1" applyBorder="1" applyAlignment="1">
      <alignment horizontal="center" vertical="center"/>
    </xf>
    <xf numFmtId="3" fontId="8" fillId="14" borderId="2" xfId="0" applyNumberFormat="1" applyFont="1" applyFill="1" applyBorder="1" applyAlignment="1">
      <alignment horizontal="center" vertical="center"/>
    </xf>
    <xf numFmtId="3" fontId="8" fillId="14" borderId="1" xfId="0" applyNumberFormat="1" applyFont="1" applyFill="1" applyBorder="1" applyAlignment="1">
      <alignment horizontal="center" vertical="center"/>
    </xf>
    <xf numFmtId="0" fontId="9" fillId="15" borderId="10" xfId="0" applyFont="1" applyFill="1" applyBorder="1" applyAlignment="1">
      <alignment horizontal="center" vertical="center"/>
    </xf>
    <xf numFmtId="0" fontId="9" fillId="15" borderId="10" xfId="0" applyFont="1" applyFill="1" applyBorder="1" applyAlignment="1">
      <alignment horizontal="center" vertical="center" wrapText="1"/>
    </xf>
    <xf numFmtId="0" fontId="9" fillId="15" borderId="48" xfId="0" applyFont="1" applyFill="1" applyBorder="1" applyAlignment="1">
      <alignment horizontal="center" vertical="center" wrapText="1"/>
    </xf>
    <xf numFmtId="3" fontId="9" fillId="16" borderId="47" xfId="0" quotePrefix="1" applyNumberFormat="1" applyFont="1" applyFill="1" applyBorder="1" applyAlignment="1">
      <alignment horizontal="center" vertical="center"/>
    </xf>
    <xf numFmtId="3" fontId="9" fillId="16" borderId="2" xfId="0" applyNumberFormat="1" applyFont="1" applyFill="1" applyBorder="1" applyAlignment="1">
      <alignment horizontal="center" vertical="center"/>
    </xf>
    <xf numFmtId="3" fontId="9" fillId="16" borderId="10" xfId="0" applyNumberFormat="1" applyFont="1" applyFill="1" applyBorder="1" applyAlignment="1">
      <alignment horizontal="center" vertical="center"/>
    </xf>
    <xf numFmtId="3" fontId="9" fillId="16" borderId="3" xfId="0" applyNumberFormat="1" applyFont="1" applyFill="1" applyBorder="1" applyAlignment="1">
      <alignment horizontal="center" vertical="center"/>
    </xf>
    <xf numFmtId="3" fontId="8" fillId="16" borderId="10" xfId="0" applyNumberFormat="1" applyFont="1" applyFill="1" applyBorder="1" applyAlignment="1">
      <alignment horizontal="center" vertical="center"/>
    </xf>
    <xf numFmtId="3" fontId="8" fillId="16" borderId="2" xfId="0" applyNumberFormat="1" applyFont="1" applyFill="1" applyBorder="1" applyAlignment="1">
      <alignment horizontal="center" vertical="center"/>
    </xf>
    <xf numFmtId="3" fontId="8" fillId="16" borderId="3" xfId="0" applyNumberFormat="1" applyFont="1" applyFill="1" applyBorder="1" applyAlignment="1">
      <alignment horizontal="center" vertical="center"/>
    </xf>
    <xf numFmtId="0" fontId="9" fillId="17" borderId="49" xfId="0" applyFont="1" applyFill="1" applyBorder="1" applyAlignment="1">
      <alignment horizontal="center" vertical="center" wrapText="1"/>
    </xf>
    <xf numFmtId="0" fontId="9" fillId="17" borderId="10" xfId="0" applyFont="1" applyFill="1" applyBorder="1" applyAlignment="1">
      <alignment horizontal="center" vertical="center" wrapText="1"/>
    </xf>
    <xf numFmtId="0" fontId="9" fillId="17" borderId="48" xfId="0" applyFont="1" applyFill="1" applyBorder="1" applyAlignment="1">
      <alignment horizontal="center" vertical="center" wrapText="1"/>
    </xf>
    <xf numFmtId="0" fontId="0" fillId="0" borderId="0" xfId="0" applyAlignment="1">
      <alignment horizontal="center" vertical="center" wrapText="1"/>
    </xf>
    <xf numFmtId="0" fontId="29" fillId="8" borderId="22" xfId="0" applyFont="1" applyFill="1" applyBorder="1"/>
    <xf numFmtId="0" fontId="29" fillId="8" borderId="0" xfId="0" applyFont="1" applyFill="1"/>
    <xf numFmtId="0" fontId="29" fillId="8" borderId="24" xfId="0" applyFont="1" applyFill="1" applyBorder="1"/>
    <xf numFmtId="0" fontId="29" fillId="18" borderId="22" xfId="0" applyFont="1" applyFill="1" applyBorder="1"/>
    <xf numFmtId="0" fontId="29" fillId="18" borderId="0" xfId="0" applyFont="1" applyFill="1"/>
    <xf numFmtId="0" fontId="29" fillId="18" borderId="24" xfId="0" applyFont="1" applyFill="1" applyBorder="1"/>
    <xf numFmtId="0" fontId="14" fillId="7" borderId="27" xfId="0" quotePrefix="1" applyFont="1" applyFill="1" applyBorder="1" applyAlignment="1">
      <alignment horizontal="center" vertical="center" wrapText="1"/>
    </xf>
    <xf numFmtId="0" fontId="14" fillId="7" borderId="11" xfId="0" quotePrefix="1" applyFont="1" applyFill="1" applyBorder="1" applyAlignment="1">
      <alignment horizontal="center" vertical="center" wrapText="1"/>
    </xf>
    <xf numFmtId="0" fontId="14" fillId="7" borderId="11" xfId="0" applyFont="1" applyFill="1" applyBorder="1" applyAlignment="1">
      <alignment horizontal="center" vertical="center" wrapText="1"/>
    </xf>
    <xf numFmtId="0" fontId="14" fillId="7" borderId="28" xfId="0" applyFont="1" applyFill="1" applyBorder="1" applyAlignment="1">
      <alignment horizontal="center" vertical="center" wrapText="1"/>
    </xf>
    <xf numFmtId="164" fontId="14" fillId="7" borderId="38" xfId="0" applyNumberFormat="1" applyFont="1" applyFill="1" applyBorder="1" applyAlignment="1">
      <alignment horizontal="center" vertical="center" wrapText="1"/>
    </xf>
    <xf numFmtId="164" fontId="6" fillId="7" borderId="50" xfId="0" applyNumberFormat="1" applyFont="1" applyFill="1" applyBorder="1" applyAlignment="1">
      <alignment horizontal="center" vertical="center" wrapText="1"/>
    </xf>
    <xf numFmtId="164" fontId="6" fillId="7" borderId="51" xfId="0" applyNumberFormat="1" applyFont="1" applyFill="1" applyBorder="1" applyAlignment="1">
      <alignment horizontal="center" vertical="center" wrapText="1"/>
    </xf>
    <xf numFmtId="164" fontId="6" fillId="7" borderId="0" xfId="0" applyNumberFormat="1" applyFont="1" applyFill="1" applyAlignment="1">
      <alignment horizontal="center" vertical="center" wrapText="1"/>
    </xf>
    <xf numFmtId="164" fontId="6" fillId="7" borderId="5" xfId="0" applyNumberFormat="1" applyFont="1" applyFill="1" applyBorder="1" applyAlignment="1">
      <alignment horizontal="center" vertical="center" wrapText="1"/>
    </xf>
    <xf numFmtId="164" fontId="6" fillId="7" borderId="2" xfId="0" applyNumberFormat="1" applyFont="1" applyFill="1" applyBorder="1" applyAlignment="1">
      <alignment horizontal="center" vertical="center" wrapText="1"/>
    </xf>
    <xf numFmtId="164" fontId="6" fillId="7" borderId="21" xfId="0" applyNumberFormat="1" applyFont="1" applyFill="1" applyBorder="1" applyAlignment="1">
      <alignment horizontal="center" vertical="center" wrapText="1"/>
    </xf>
    <xf numFmtId="164" fontId="6" fillId="7" borderId="10" xfId="0" applyNumberFormat="1" applyFont="1" applyFill="1" applyBorder="1" applyAlignment="1">
      <alignment horizontal="center" vertical="center" wrapText="1"/>
    </xf>
    <xf numFmtId="164" fontId="6" fillId="7" borderId="23" xfId="0" applyNumberFormat="1" applyFont="1" applyFill="1" applyBorder="1" applyAlignment="1">
      <alignment horizontal="center" vertical="center" wrapText="1"/>
    </xf>
    <xf numFmtId="164" fontId="25" fillId="10" borderId="1" xfId="0" applyNumberFormat="1" applyFont="1" applyFill="1" applyBorder="1"/>
    <xf numFmtId="164" fontId="25" fillId="10" borderId="2" xfId="0" applyNumberFormat="1" applyFont="1" applyFill="1" applyBorder="1"/>
    <xf numFmtId="164" fontId="25" fillId="10" borderId="3" xfId="0" applyNumberFormat="1" applyFont="1" applyFill="1" applyBorder="1"/>
    <xf numFmtId="164" fontId="14" fillId="19" borderId="1" xfId="0" applyNumberFormat="1" applyFont="1" applyFill="1" applyBorder="1"/>
    <xf numFmtId="164" fontId="14" fillId="19" borderId="2" xfId="0" applyNumberFormat="1" applyFont="1" applyFill="1" applyBorder="1"/>
    <xf numFmtId="164" fontId="14" fillId="19" borderId="3" xfId="0" applyNumberFormat="1" applyFont="1" applyFill="1" applyBorder="1"/>
    <xf numFmtId="3" fontId="16" fillId="0" borderId="0" xfId="2" quotePrefix="1" applyNumberFormat="1" applyFont="1" applyAlignment="1">
      <alignment horizontal="right"/>
    </xf>
    <xf numFmtId="165" fontId="0" fillId="0" borderId="0" xfId="0" applyNumberFormat="1" applyAlignment="1">
      <alignment horizontal="center"/>
    </xf>
    <xf numFmtId="3" fontId="0" fillId="0" borderId="0" xfId="0" applyNumberFormat="1"/>
    <xf numFmtId="164" fontId="0" fillId="0" borderId="22" xfId="0" applyNumberFormat="1" applyBorder="1"/>
    <xf numFmtId="164" fontId="0" fillId="0" borderId="24" xfId="0" applyNumberFormat="1" applyBorder="1"/>
    <xf numFmtId="0" fontId="3" fillId="0" borderId="52" xfId="0" applyFont="1" applyBorder="1"/>
    <xf numFmtId="0" fontId="3" fillId="0" borderId="50" xfId="0" applyFont="1" applyBorder="1"/>
    <xf numFmtId="164" fontId="16" fillId="0" borderId="51" xfId="0" applyNumberFormat="1" applyFont="1" applyBorder="1"/>
    <xf numFmtId="0" fontId="34" fillId="0" borderId="0" xfId="0" applyFont="1"/>
    <xf numFmtId="0" fontId="0" fillId="0" borderId="0" xfId="0" pivotButton="1"/>
    <xf numFmtId="0" fontId="0" fillId="0" borderId="0" xfId="0" applyAlignment="1">
      <alignment horizontal="left"/>
    </xf>
    <xf numFmtId="167" fontId="0" fillId="0" borderId="0" xfId="4" applyNumberFormat="1" applyFont="1" applyAlignment="1">
      <alignment horizontal="center" vertical="center"/>
    </xf>
    <xf numFmtId="168" fontId="0" fillId="0" borderId="0" xfId="4" applyNumberFormat="1" applyFont="1" applyAlignment="1">
      <alignment horizontal="center" vertical="center"/>
    </xf>
    <xf numFmtId="10" fontId="0" fillId="0" borderId="0" xfId="0" applyNumberFormat="1" applyAlignment="1">
      <alignment horizontal="center" vertical="center"/>
    </xf>
    <xf numFmtId="1" fontId="35" fillId="0" borderId="0" xfId="1" quotePrefix="1" applyNumberFormat="1" applyFont="1" applyAlignment="1">
      <alignment horizontal="left" vertical="center"/>
    </xf>
    <xf numFmtId="0" fontId="6" fillId="0" borderId="0" xfId="0" applyFont="1"/>
    <xf numFmtId="0" fontId="14" fillId="0" borderId="0" xfId="0" applyFont="1"/>
    <xf numFmtId="49" fontId="0" fillId="0" borderId="0" xfId="0" applyNumberFormat="1"/>
    <xf numFmtId="0" fontId="3" fillId="0" borderId="0" xfId="0" applyFont="1" applyAlignment="1">
      <alignment vertical="center"/>
    </xf>
    <xf numFmtId="164" fontId="16" fillId="0" borderId="23" xfId="0" applyNumberFormat="1" applyFont="1" applyBorder="1"/>
    <xf numFmtId="164" fontId="16" fillId="0" borderId="25" xfId="0" applyNumberFormat="1" applyFont="1" applyBorder="1"/>
    <xf numFmtId="49" fontId="38" fillId="0" borderId="22" xfId="0" applyNumberFormat="1" applyFont="1" applyBorder="1"/>
    <xf numFmtId="49" fontId="38" fillId="0" borderId="0" xfId="0" applyNumberFormat="1" applyFont="1"/>
    <xf numFmtId="0" fontId="38" fillId="0" borderId="0" xfId="0" applyFont="1"/>
    <xf numFmtId="0" fontId="6" fillId="21" borderId="7" xfId="0" applyFont="1" applyFill="1" applyBorder="1" applyAlignment="1">
      <alignment horizontal="center" vertical="center" wrapText="1"/>
    </xf>
    <xf numFmtId="0" fontId="6" fillId="21" borderId="8" xfId="0" applyFont="1" applyFill="1" applyBorder="1" applyAlignment="1">
      <alignment horizontal="center" vertical="center" wrapText="1"/>
    </xf>
    <xf numFmtId="0" fontId="6" fillId="21" borderId="9" xfId="0" applyFont="1" applyFill="1" applyBorder="1" applyAlignment="1">
      <alignment vertical="center" wrapText="1"/>
    </xf>
    <xf numFmtId="0" fontId="6" fillId="21" borderId="10" xfId="0" applyFont="1" applyFill="1" applyBorder="1" applyAlignment="1">
      <alignment vertical="center" wrapText="1"/>
    </xf>
    <xf numFmtId="0" fontId="6" fillId="21" borderId="2" xfId="0" applyFont="1" applyFill="1" applyBorder="1" applyAlignment="1">
      <alignment vertical="center" wrapText="1"/>
    </xf>
    <xf numFmtId="0" fontId="6" fillId="21" borderId="10" xfId="0" applyFont="1" applyFill="1" applyBorder="1" applyAlignment="1">
      <alignment horizontal="center" vertical="center" wrapText="1"/>
    </xf>
    <xf numFmtId="3" fontId="7" fillId="22" borderId="1" xfId="0" applyNumberFormat="1" applyFont="1" applyFill="1" applyBorder="1" applyAlignment="1">
      <alignment horizontal="centerContinuous" vertical="center"/>
    </xf>
    <xf numFmtId="3" fontId="7" fillId="22" borderId="2" xfId="0" applyNumberFormat="1" applyFont="1" applyFill="1" applyBorder="1" applyAlignment="1">
      <alignment horizontal="centerContinuous" vertical="center"/>
    </xf>
    <xf numFmtId="3" fontId="7" fillId="22" borderId="3" xfId="0" applyNumberFormat="1" applyFont="1" applyFill="1" applyBorder="1" applyAlignment="1">
      <alignment horizontal="centerContinuous" vertical="center"/>
    </xf>
    <xf numFmtId="3" fontId="8" fillId="22" borderId="2" xfId="0" applyNumberFormat="1" applyFont="1" applyFill="1" applyBorder="1" applyAlignment="1">
      <alignment horizontal="centerContinuous" vertical="center"/>
    </xf>
    <xf numFmtId="3" fontId="8" fillId="22" borderId="3" xfId="0" applyNumberFormat="1" applyFont="1" applyFill="1" applyBorder="1" applyAlignment="1">
      <alignment horizontal="centerContinuous" vertical="center"/>
    </xf>
    <xf numFmtId="3" fontId="8" fillId="22" borderId="4" xfId="0" applyNumberFormat="1" applyFont="1" applyFill="1" applyBorder="1" applyAlignment="1">
      <alignment horizontal="centerContinuous" vertical="center"/>
    </xf>
    <xf numFmtId="3" fontId="9" fillId="22" borderId="3" xfId="0" quotePrefix="1" applyNumberFormat="1" applyFont="1" applyFill="1" applyBorder="1" applyAlignment="1">
      <alignment horizontal="center" vertical="center"/>
    </xf>
    <xf numFmtId="3" fontId="9" fillId="22" borderId="2" xfId="0" applyNumberFormat="1" applyFont="1" applyFill="1" applyBorder="1" applyAlignment="1">
      <alignment horizontal="center" vertical="center"/>
    </xf>
    <xf numFmtId="3" fontId="9" fillId="22" borderId="10" xfId="0" applyNumberFormat="1" applyFont="1" applyFill="1" applyBorder="1" applyAlignment="1">
      <alignment horizontal="center" vertical="center"/>
    </xf>
    <xf numFmtId="3" fontId="9" fillId="22" borderId="3" xfId="0" applyNumberFormat="1" applyFont="1" applyFill="1" applyBorder="1" applyAlignment="1">
      <alignment horizontal="center" vertical="center"/>
    </xf>
    <xf numFmtId="3" fontId="8" fillId="22" borderId="10" xfId="0" applyNumberFormat="1" applyFont="1" applyFill="1" applyBorder="1" applyAlignment="1">
      <alignment horizontal="center" vertical="center"/>
    </xf>
    <xf numFmtId="3" fontId="8" fillId="22" borderId="2" xfId="0" applyNumberFormat="1" applyFont="1" applyFill="1" applyBorder="1" applyAlignment="1">
      <alignment horizontal="center" vertical="center"/>
    </xf>
    <xf numFmtId="3" fontId="8" fillId="22" borderId="1" xfId="0" applyNumberFormat="1" applyFont="1" applyFill="1" applyBorder="1" applyAlignment="1">
      <alignment horizontal="center" vertical="center"/>
    </xf>
    <xf numFmtId="0" fontId="9" fillId="23" borderId="10" xfId="0" applyFont="1" applyFill="1" applyBorder="1" applyAlignment="1">
      <alignment horizontal="center" vertical="center"/>
    </xf>
    <xf numFmtId="49" fontId="39" fillId="24" borderId="22" xfId="0" applyNumberFormat="1" applyFont="1" applyFill="1" applyBorder="1"/>
    <xf numFmtId="49" fontId="39" fillId="24" borderId="0" xfId="0" applyNumberFormat="1" applyFont="1" applyFill="1"/>
    <xf numFmtId="0" fontId="39" fillId="24" borderId="0" xfId="0" applyFont="1" applyFill="1"/>
    <xf numFmtId="164" fontId="39" fillId="24" borderId="23" xfId="0" applyNumberFormat="1" applyFont="1" applyFill="1" applyBorder="1"/>
    <xf numFmtId="164" fontId="40" fillId="24" borderId="0" xfId="0" applyNumberFormat="1" applyFont="1" applyFill="1"/>
    <xf numFmtId="164" fontId="40" fillId="24" borderId="22" xfId="0" applyNumberFormat="1" applyFont="1" applyFill="1" applyBorder="1"/>
    <xf numFmtId="164" fontId="40" fillId="24" borderId="24" xfId="0" applyNumberFormat="1" applyFont="1" applyFill="1" applyBorder="1"/>
    <xf numFmtId="164" fontId="40" fillId="24" borderId="23" xfId="0" applyNumberFormat="1" applyFont="1" applyFill="1" applyBorder="1"/>
    <xf numFmtId="164" fontId="41" fillId="24" borderId="22" xfId="0" applyNumberFormat="1" applyFont="1" applyFill="1" applyBorder="1"/>
    <xf numFmtId="164" fontId="41" fillId="24" borderId="25" xfId="0" applyNumberFormat="1" applyFont="1" applyFill="1" applyBorder="1"/>
    <xf numFmtId="164" fontId="41" fillId="24" borderId="26" xfId="0" applyNumberFormat="1" applyFont="1" applyFill="1" applyBorder="1"/>
    <xf numFmtId="164" fontId="41" fillId="24" borderId="24" xfId="0" applyNumberFormat="1" applyFont="1" applyFill="1" applyBorder="1"/>
    <xf numFmtId="49" fontId="37" fillId="24" borderId="22" xfId="0" applyNumberFormat="1" applyFont="1" applyFill="1" applyBorder="1"/>
    <xf numFmtId="49" fontId="37" fillId="24" borderId="0" xfId="0" applyNumberFormat="1" applyFont="1" applyFill="1"/>
    <xf numFmtId="0" fontId="37" fillId="24" borderId="0" xfId="0" applyFont="1" applyFill="1"/>
    <xf numFmtId="164" fontId="37" fillId="24" borderId="23" xfId="0" applyNumberFormat="1" applyFont="1" applyFill="1" applyBorder="1"/>
    <xf numFmtId="164" fontId="42" fillId="24" borderId="0" xfId="0" applyNumberFormat="1" applyFont="1" applyFill="1"/>
    <xf numFmtId="164" fontId="42" fillId="24" borderId="22" xfId="0" applyNumberFormat="1" applyFont="1" applyFill="1" applyBorder="1"/>
    <xf numFmtId="164" fontId="42" fillId="24" borderId="24" xfId="0" applyNumberFormat="1" applyFont="1" applyFill="1" applyBorder="1"/>
    <xf numFmtId="164" fontId="42" fillId="24" borderId="23" xfId="0" applyNumberFormat="1" applyFont="1" applyFill="1" applyBorder="1"/>
    <xf numFmtId="164" fontId="37" fillId="24" borderId="22" xfId="0" applyNumberFormat="1" applyFont="1" applyFill="1" applyBorder="1"/>
    <xf numFmtId="164" fontId="37" fillId="24" borderId="25" xfId="0" applyNumberFormat="1" applyFont="1" applyFill="1" applyBorder="1"/>
    <xf numFmtId="164" fontId="37" fillId="24" borderId="26" xfId="0" applyNumberFormat="1" applyFont="1" applyFill="1" applyBorder="1"/>
    <xf numFmtId="164" fontId="37" fillId="24" borderId="24" xfId="0" applyNumberFormat="1" applyFont="1" applyFill="1" applyBorder="1"/>
    <xf numFmtId="0" fontId="38" fillId="0" borderId="0" xfId="5" applyFont="1"/>
    <xf numFmtId="0" fontId="43" fillId="0" borderId="0" xfId="5" applyFont="1"/>
    <xf numFmtId="0" fontId="37" fillId="20" borderId="36" xfId="5" applyFont="1" applyFill="1" applyBorder="1" applyAlignment="1">
      <alignment horizontal="center" vertical="center" wrapText="1"/>
    </xf>
    <xf numFmtId="0" fontId="48" fillId="27" borderId="36" xfId="5" applyFont="1" applyFill="1" applyBorder="1" applyAlignment="1">
      <alignment horizontal="center" vertical="center" wrapText="1"/>
    </xf>
    <xf numFmtId="0" fontId="1" fillId="0" borderId="0" xfId="5"/>
    <xf numFmtId="0" fontId="52" fillId="29" borderId="36" xfId="7" applyFont="1" applyFill="1" applyBorder="1" applyAlignment="1">
      <alignment horizontal="center"/>
    </xf>
    <xf numFmtId="0" fontId="52" fillId="29" borderId="36" xfId="8" applyFont="1" applyFill="1" applyBorder="1" applyAlignment="1">
      <alignment horizontal="center"/>
    </xf>
    <xf numFmtId="0" fontId="52" fillId="0" borderId="36" xfId="7" applyFont="1" applyBorder="1"/>
    <xf numFmtId="0" fontId="52" fillId="0" borderId="36" xfId="7" applyFont="1" applyBorder="1" applyAlignment="1">
      <alignment horizontal="right"/>
    </xf>
    <xf numFmtId="0" fontId="53" fillId="25" borderId="36" xfId="7" applyFont="1" applyFill="1" applyBorder="1"/>
    <xf numFmtId="0" fontId="52" fillId="30" borderId="36" xfId="7" applyFont="1" applyFill="1" applyBorder="1" applyAlignment="1">
      <alignment horizontal="right"/>
    </xf>
    <xf numFmtId="1" fontId="37" fillId="25" borderId="36" xfId="5" applyNumberFormat="1" applyFont="1" applyFill="1" applyBorder="1"/>
    <xf numFmtId="164" fontId="37" fillId="0" borderId="22" xfId="0" applyNumberFormat="1" applyFont="1" applyBorder="1"/>
    <xf numFmtId="164" fontId="37" fillId="0" borderId="25" xfId="0" applyNumberFormat="1" applyFont="1" applyBorder="1"/>
    <xf numFmtId="164" fontId="37" fillId="0" borderId="26" xfId="0" applyNumberFormat="1" applyFont="1" applyBorder="1"/>
    <xf numFmtId="164" fontId="37" fillId="0" borderId="24" xfId="0" applyNumberFormat="1" applyFont="1" applyBorder="1"/>
    <xf numFmtId="49" fontId="3" fillId="28" borderId="22" xfId="0" applyNumberFormat="1" applyFont="1" applyFill="1" applyBorder="1"/>
    <xf numFmtId="49" fontId="3" fillId="28" borderId="0" xfId="0" applyNumberFormat="1" applyFont="1" applyFill="1"/>
    <xf numFmtId="0" fontId="3" fillId="28" borderId="0" xfId="0" applyFont="1" applyFill="1"/>
    <xf numFmtId="0" fontId="3" fillId="28" borderId="24" xfId="0" applyFont="1" applyFill="1" applyBorder="1"/>
    <xf numFmtId="0" fontId="3" fillId="28" borderId="52" xfId="0" applyFont="1" applyFill="1" applyBorder="1"/>
    <xf numFmtId="0" fontId="3" fillId="28" borderId="50" xfId="0" applyFont="1" applyFill="1" applyBorder="1"/>
    <xf numFmtId="3" fontId="16" fillId="28" borderId="0" xfId="2" quotePrefix="1" applyNumberFormat="1" applyFont="1" applyFill="1" applyAlignment="1">
      <alignment horizontal="right"/>
    </xf>
    <xf numFmtId="164" fontId="16" fillId="28" borderId="22" xfId="0" applyNumberFormat="1" applyFont="1" applyFill="1" applyBorder="1"/>
    <xf numFmtId="165" fontId="0" fillId="28" borderId="0" xfId="0" applyNumberFormat="1" applyFill="1" applyAlignment="1">
      <alignment horizontal="center"/>
    </xf>
    <xf numFmtId="164" fontId="16" fillId="28" borderId="24" xfId="0" applyNumberFormat="1" applyFont="1" applyFill="1" applyBorder="1"/>
    <xf numFmtId="164" fontId="16" fillId="28" borderId="0" xfId="0" applyNumberFormat="1" applyFont="1" applyFill="1"/>
    <xf numFmtId="164" fontId="16" fillId="28" borderId="51" xfId="0" applyNumberFormat="1" applyFont="1" applyFill="1" applyBorder="1"/>
    <xf numFmtId="0" fontId="0" fillId="28" borderId="0" xfId="0" applyFill="1"/>
    <xf numFmtId="3" fontId="0" fillId="28" borderId="0" xfId="0" applyNumberFormat="1" applyFill="1"/>
    <xf numFmtId="164" fontId="3" fillId="28" borderId="22" xfId="0" applyNumberFormat="1" applyFont="1" applyFill="1" applyBorder="1"/>
    <xf numFmtId="164" fontId="3" fillId="28" borderId="24" xfId="0" applyNumberFormat="1" applyFont="1" applyFill="1" applyBorder="1"/>
    <xf numFmtId="164" fontId="3" fillId="28" borderId="23" xfId="0" applyNumberFormat="1" applyFont="1" applyFill="1" applyBorder="1"/>
    <xf numFmtId="164" fontId="3" fillId="28" borderId="0" xfId="0" applyNumberFormat="1" applyFont="1" applyFill="1"/>
    <xf numFmtId="164" fontId="0" fillId="28" borderId="0" xfId="0" applyNumberFormat="1" applyFill="1"/>
    <xf numFmtId="164" fontId="0" fillId="28" borderId="22" xfId="0" applyNumberFormat="1" applyFill="1" applyBorder="1"/>
    <xf numFmtId="164" fontId="0" fillId="28" borderId="24" xfId="0" applyNumberFormat="1" applyFill="1" applyBorder="1"/>
    <xf numFmtId="0" fontId="9" fillId="23" borderId="1" xfId="0" applyFont="1" applyFill="1" applyBorder="1" applyAlignment="1">
      <alignment horizontal="center"/>
    </xf>
    <xf numFmtId="0" fontId="2" fillId="23" borderId="2" xfId="0" applyFont="1" applyFill="1" applyBorder="1" applyAlignment="1">
      <alignment horizontal="center"/>
    </xf>
    <xf numFmtId="0" fontId="2" fillId="23" borderId="3" xfId="0" applyFont="1" applyFill="1" applyBorder="1" applyAlignment="1">
      <alignment horizontal="center"/>
    </xf>
    <xf numFmtId="3" fontId="10" fillId="4" borderId="5" xfId="0" applyNumberFormat="1" applyFont="1" applyFill="1" applyBorder="1" applyAlignment="1">
      <alignment horizontal="center" vertical="center" wrapText="1"/>
    </xf>
    <xf numFmtId="0" fontId="12" fillId="4" borderId="11" xfId="0" applyFont="1" applyFill="1" applyBorder="1" applyAlignment="1">
      <alignment horizontal="center" vertical="center" wrapText="1"/>
    </xf>
    <xf numFmtId="3" fontId="11" fillId="5" borderId="6" xfId="0" applyNumberFormat="1" applyFont="1" applyFill="1" applyBorder="1" applyAlignment="1">
      <alignment horizontal="center" vertical="center" wrapText="1"/>
    </xf>
    <xf numFmtId="3" fontId="13" fillId="5" borderId="12" xfId="0" applyNumberFormat="1" applyFont="1" applyFill="1" applyBorder="1" applyAlignment="1">
      <alignment horizontal="center" vertical="center" wrapText="1"/>
    </xf>
    <xf numFmtId="3" fontId="11" fillId="5" borderId="2" xfId="0" applyNumberFormat="1" applyFont="1" applyFill="1" applyBorder="1" applyAlignment="1">
      <alignment horizontal="center" vertical="center"/>
    </xf>
    <xf numFmtId="3" fontId="13" fillId="5" borderId="12" xfId="0" applyNumberFormat="1" applyFont="1" applyFill="1" applyBorder="1" applyAlignment="1">
      <alignment horizontal="center" vertical="center"/>
    </xf>
    <xf numFmtId="0" fontId="50" fillId="28" borderId="36" xfId="6" applyFont="1" applyFill="1" applyBorder="1" applyAlignment="1">
      <alignment horizontal="center" vertical="center" wrapText="1"/>
    </xf>
    <xf numFmtId="3" fontId="44" fillId="25" borderId="35" xfId="5" applyNumberFormat="1" applyFont="1" applyFill="1" applyBorder="1" applyAlignment="1">
      <alignment horizontal="center" vertical="center" wrapText="1"/>
    </xf>
    <xf numFmtId="3" fontId="44" fillId="25" borderId="53" xfId="5" applyNumberFormat="1" applyFont="1" applyFill="1" applyBorder="1" applyAlignment="1">
      <alignment horizontal="center" vertical="center" wrapText="1"/>
    </xf>
    <xf numFmtId="3" fontId="44" fillId="25" borderId="37" xfId="5" applyNumberFormat="1" applyFont="1" applyFill="1" applyBorder="1" applyAlignment="1">
      <alignment horizontal="center" vertical="center" wrapText="1"/>
    </xf>
    <xf numFmtId="3" fontId="44" fillId="26" borderId="36" xfId="5" applyNumberFormat="1" applyFont="1" applyFill="1" applyBorder="1" applyAlignment="1">
      <alignment horizontal="center" vertical="center" wrapText="1"/>
    </xf>
    <xf numFmtId="3" fontId="45" fillId="26" borderId="36" xfId="5" applyNumberFormat="1" applyFont="1" applyFill="1" applyBorder="1" applyAlignment="1">
      <alignment horizontal="center" vertical="center" wrapText="1"/>
    </xf>
    <xf numFmtId="0" fontId="46" fillId="20" borderId="36" xfId="5" applyFont="1" applyFill="1" applyBorder="1" applyAlignment="1">
      <alignment horizontal="center" vertical="center" wrapText="1"/>
    </xf>
    <xf numFmtId="0" fontId="47" fillId="20" borderId="36" xfId="5" applyFont="1" applyFill="1" applyBorder="1" applyAlignment="1">
      <alignment horizontal="center" vertical="center" wrapText="1"/>
    </xf>
    <xf numFmtId="3" fontId="49" fillId="27" borderId="36" xfId="5" applyNumberFormat="1" applyFont="1" applyFill="1" applyBorder="1" applyAlignment="1">
      <alignment horizontal="center" vertical="center" wrapText="1"/>
    </xf>
    <xf numFmtId="0" fontId="9"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3" fontId="10" fillId="4" borderId="6" xfId="0" applyNumberFormat="1" applyFont="1" applyFill="1" applyBorder="1" applyAlignment="1">
      <alignment horizontal="center" vertical="center" wrapText="1"/>
    </xf>
    <xf numFmtId="0" fontId="12" fillId="4" borderId="23" xfId="0" applyFont="1" applyFill="1" applyBorder="1" applyAlignment="1">
      <alignment horizontal="center" vertical="center" wrapText="1"/>
    </xf>
    <xf numFmtId="3" fontId="11" fillId="5" borderId="21" xfId="0" applyNumberFormat="1" applyFont="1" applyFill="1" applyBorder="1" applyAlignment="1">
      <alignment horizontal="center" vertical="center" wrapText="1"/>
    </xf>
    <xf numFmtId="3" fontId="13" fillId="5" borderId="24" xfId="0" applyNumberFormat="1" applyFont="1" applyFill="1" applyBorder="1" applyAlignment="1">
      <alignment horizontal="center" vertical="center" wrapText="1"/>
    </xf>
    <xf numFmtId="3" fontId="11" fillId="5" borderId="1" xfId="0" applyNumberFormat="1" applyFont="1" applyFill="1" applyBorder="1" applyAlignment="1">
      <alignment horizontal="center" vertical="center"/>
    </xf>
    <xf numFmtId="3" fontId="11" fillId="5" borderId="29" xfId="0" applyNumberFormat="1" applyFont="1" applyFill="1" applyBorder="1" applyAlignment="1">
      <alignment horizontal="center" vertical="center"/>
    </xf>
    <xf numFmtId="3" fontId="13" fillId="5" borderId="24" xfId="0" applyNumberFormat="1" applyFont="1" applyFill="1" applyBorder="1" applyAlignment="1">
      <alignment horizontal="center" vertical="center"/>
    </xf>
    <xf numFmtId="0" fontId="9"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27" fillId="13" borderId="4" xfId="0" applyFont="1" applyFill="1" applyBorder="1" applyAlignment="1">
      <alignment horizontal="center"/>
    </xf>
    <xf numFmtId="0" fontId="27" fillId="12" borderId="4" xfId="0" applyFont="1" applyFill="1" applyBorder="1" applyAlignment="1">
      <alignment horizontal="center"/>
    </xf>
    <xf numFmtId="0" fontId="6" fillId="14" borderId="42" xfId="0" applyFont="1" applyFill="1" applyBorder="1" applyAlignment="1">
      <alignment horizontal="center" vertical="center" wrapText="1"/>
    </xf>
    <xf numFmtId="0" fontId="6" fillId="14" borderId="46" xfId="0" applyFont="1" applyFill="1" applyBorder="1" applyAlignment="1">
      <alignment horizontal="center" vertical="center" wrapText="1"/>
    </xf>
    <xf numFmtId="3" fontId="8" fillId="16" borderId="4" xfId="0" applyNumberFormat="1" applyFont="1" applyFill="1" applyBorder="1" applyAlignment="1">
      <alignment horizontal="center" vertical="center" wrapText="1"/>
    </xf>
    <xf numFmtId="3" fontId="8" fillId="16" borderId="11" xfId="0" applyNumberFormat="1" applyFont="1" applyFill="1" applyBorder="1" applyAlignment="1">
      <alignment horizontal="center" vertical="center" wrapText="1"/>
    </xf>
    <xf numFmtId="0" fontId="9" fillId="17" borderId="44" xfId="0" applyFont="1" applyFill="1" applyBorder="1" applyAlignment="1">
      <alignment horizontal="center"/>
    </xf>
    <xf numFmtId="0" fontId="2" fillId="17" borderId="4" xfId="0" applyFont="1" applyFill="1" applyBorder="1" applyAlignment="1">
      <alignment horizontal="center"/>
    </xf>
    <xf numFmtId="0" fontId="2" fillId="17" borderId="33" xfId="0" applyFont="1" applyFill="1" applyBorder="1" applyAlignment="1">
      <alignment horizontal="center"/>
    </xf>
    <xf numFmtId="3" fontId="33" fillId="17" borderId="6" xfId="0" applyNumberFormat="1" applyFont="1" applyFill="1" applyBorder="1" applyAlignment="1">
      <alignment horizontal="center" vertical="center" wrapText="1"/>
    </xf>
    <xf numFmtId="0" fontId="0" fillId="17" borderId="12" xfId="0" applyFill="1" applyBorder="1" applyAlignment="1">
      <alignment horizontal="center" vertical="center" wrapText="1"/>
    </xf>
    <xf numFmtId="0" fontId="9" fillId="15" borderId="5" xfId="0" applyFont="1" applyFill="1" applyBorder="1" applyAlignment="1">
      <alignment horizontal="center"/>
    </xf>
    <xf numFmtId="0" fontId="2" fillId="15" borderId="4" xfId="0" applyFont="1" applyFill="1" applyBorder="1" applyAlignment="1">
      <alignment horizontal="center"/>
    </xf>
    <xf numFmtId="0" fontId="2" fillId="15" borderId="33" xfId="0" applyFont="1" applyFill="1" applyBorder="1" applyAlignment="1">
      <alignment horizontal="center"/>
    </xf>
    <xf numFmtId="3" fontId="33" fillId="15" borderId="6" xfId="0" applyNumberFormat="1" applyFont="1" applyFill="1" applyBorder="1" applyAlignment="1">
      <alignment horizontal="center" vertical="center" wrapText="1"/>
    </xf>
    <xf numFmtId="0" fontId="0" fillId="15" borderId="12" xfId="0" applyFill="1" applyBorder="1" applyAlignment="1">
      <alignment horizontal="center" vertical="center" wrapText="1"/>
    </xf>
    <xf numFmtId="0" fontId="14" fillId="31" borderId="2" xfId="0" applyFont="1" applyFill="1" applyBorder="1" applyAlignment="1">
      <alignment horizontal="center" vertical="center" wrapText="1"/>
    </xf>
  </cellXfs>
  <cellStyles count="9">
    <cellStyle name="Normal" xfId="0" builtinId="0"/>
    <cellStyle name="Normal 2" xfId="1" xr:uid="{00000000-0005-0000-0000-000001000000}"/>
    <cellStyle name="Normal 2 2" xfId="2" xr:uid="{00000000-0005-0000-0000-000002000000}"/>
    <cellStyle name="Normal 2 3" xfId="6" xr:uid="{F6F67114-E994-4327-BD4A-452ECE1D591B}"/>
    <cellStyle name="Normal 3" xfId="3" xr:uid="{00000000-0005-0000-0000-000003000000}"/>
    <cellStyle name="Normal 4" xfId="5" xr:uid="{FCF78CAD-5A6A-4AEB-8FE4-5813286BD2B6}"/>
    <cellStyle name="Normal_Hoja1 2" xfId="7" xr:uid="{50F916E8-F0D6-44CA-BFF9-5068FB3204C7}"/>
    <cellStyle name="Normal_Hoja2" xfId="8" xr:uid="{CA78CD63-0B1D-4079-A3AA-9C4346C6B2AA}"/>
    <cellStyle name="Porcentaje" xfId="4" builtinId="5"/>
  </cellStyles>
  <dxfs count="3">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colors>
    <mruColors>
      <color rgb="FFB2B2B2"/>
      <color rgb="FF808080"/>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07/relationships/slicerCache" Target="slicerCaches/slicerCache4.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styles" Target="styles.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18681620021377"/>
          <c:y val="7.8048800473414115E-2"/>
          <c:w val="0.78120331973428692"/>
          <c:h val="0.74543595043491451"/>
        </c:manualLayout>
      </c:layout>
      <c:barChart>
        <c:barDir val="bar"/>
        <c:grouping val="clustered"/>
        <c:varyColors val="0"/>
        <c:ser>
          <c:idx val="0"/>
          <c:order val="0"/>
          <c:tx>
            <c:strRef>
              <c:f>PIRAMIDE!$G$17</c:f>
              <c:strCache>
                <c:ptCount val="1"/>
                <c:pt idx="0">
                  <c:v>Hombre (%)</c:v>
                </c:pt>
              </c:strCache>
            </c:strRef>
          </c:tx>
          <c:spPr>
            <a:prstGeom prst="rect">
              <a:avLst/>
            </a:prstGeom>
            <a:solidFill>
              <a:srgbClr val="00B0F0"/>
            </a:solidFill>
            <a:ln>
              <a:noFill/>
            </a:ln>
            <a:effectLst/>
          </c:spPr>
          <c:invertIfNegative val="0"/>
          <c:cat>
            <c:strRef>
              <c:f>PIRAMIDE!$B$18:$B$36</c:f>
              <c:strCache>
                <c:ptCount val="19"/>
                <c:pt idx="0">
                  <c:v>00-04</c:v>
                </c:pt>
                <c:pt idx="1">
                  <c:v>05-09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 general</c:v>
                </c:pt>
              </c:strCache>
            </c:strRef>
          </c:cat>
          <c:val>
            <c:numRef>
              <c:f>PIRAMIDE!$G$18:$G$35</c:f>
              <c:numCache>
                <c:formatCode>0.0%</c:formatCode>
                <c:ptCount val="18"/>
                <c:pt idx="0">
                  <c:v>3.8754114685624189E-2</c:v>
                </c:pt>
                <c:pt idx="1">
                  <c:v>4.6084478990899284E-2</c:v>
                </c:pt>
                <c:pt idx="2">
                  <c:v>5.0676329838731986E-2</c:v>
                </c:pt>
                <c:pt idx="3">
                  <c:v>5.1243395756687231E-2</c:v>
                </c:pt>
                <c:pt idx="4">
                  <c:v>4.4175818096318223E-2</c:v>
                </c:pt>
                <c:pt idx="5">
                  <c:v>4.1962877928688004E-2</c:v>
                </c:pt>
                <c:pt idx="6">
                  <c:v>4.1077701861635917E-2</c:v>
                </c:pt>
                <c:pt idx="7">
                  <c:v>3.6568836270089347E-2</c:v>
                </c:pt>
                <c:pt idx="8">
                  <c:v>3.1160963735443001E-2</c:v>
                </c:pt>
                <c:pt idx="9">
                  <c:v>2.6541451135514923E-2</c:v>
                </c:pt>
                <c:pt idx="10">
                  <c:v>2.3042239495449642E-2</c:v>
                </c:pt>
                <c:pt idx="11">
                  <c:v>1.8242925506901608E-2</c:v>
                </c:pt>
                <c:pt idx="12">
                  <c:v>1.3498935022544328E-2</c:v>
                </c:pt>
                <c:pt idx="13">
                  <c:v>1.0290171779480512E-2</c:v>
                </c:pt>
                <c:pt idx="14">
                  <c:v>6.9430997759398084E-3</c:v>
                </c:pt>
                <c:pt idx="15">
                  <c:v>5.1312550136925674E-3</c:v>
                </c:pt>
                <c:pt idx="16">
                  <c:v>2.3650798041547952E-3</c:v>
                </c:pt>
                <c:pt idx="17">
                  <c:v>1.784183010151863E-3</c:v>
                </c:pt>
              </c:numCache>
            </c:numRef>
          </c:val>
          <c:extLst>
            <c:ext xmlns:c16="http://schemas.microsoft.com/office/drawing/2014/chart" uri="{C3380CC4-5D6E-409C-BE32-E72D297353CC}">
              <c16:uniqueId val="{00000000-4376-42B2-8E53-24F5A529890F}"/>
            </c:ext>
          </c:extLst>
        </c:ser>
        <c:ser>
          <c:idx val="1"/>
          <c:order val="1"/>
          <c:tx>
            <c:strRef>
              <c:f>PIRAMIDE!$H$17</c:f>
              <c:strCache>
                <c:ptCount val="1"/>
                <c:pt idx="0">
                  <c:v>Mujer (%)</c:v>
                </c:pt>
              </c:strCache>
            </c:strRef>
          </c:tx>
          <c:spPr>
            <a:prstGeom prst="rect">
              <a:avLst/>
            </a:prstGeom>
            <a:solidFill>
              <a:srgbClr val="FFCCFF"/>
            </a:solidFill>
            <a:ln>
              <a:noFill/>
            </a:ln>
            <a:effectLst/>
          </c:spPr>
          <c:invertIfNegative val="0"/>
          <c:cat>
            <c:strRef>
              <c:f>PIRAMIDE!$B$18:$B$36</c:f>
              <c:strCache>
                <c:ptCount val="19"/>
                <c:pt idx="0">
                  <c:v>00-04</c:v>
                </c:pt>
                <c:pt idx="1">
                  <c:v>05-09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 general</c:v>
                </c:pt>
              </c:strCache>
            </c:strRef>
          </c:cat>
          <c:val>
            <c:numRef>
              <c:f>PIRAMIDE!$H$18:$H$35</c:f>
              <c:numCache>
                <c:formatCode>0.0%;[Black]0.0%</c:formatCode>
                <c:ptCount val="18"/>
                <c:pt idx="0">
                  <c:v>-3.6070924732372549E-2</c:v>
                </c:pt>
                <c:pt idx="1">
                  <c:v>-4.7177118198666705E-2</c:v>
                </c:pt>
                <c:pt idx="2">
                  <c:v>-5.3553152056651267E-2</c:v>
                </c:pt>
                <c:pt idx="3">
                  <c:v>-5.3553152056651267E-2</c:v>
                </c:pt>
                <c:pt idx="4">
                  <c:v>-4.7204779950762082E-2</c:v>
                </c:pt>
                <c:pt idx="5">
                  <c:v>-4.3332134657409198E-2</c:v>
                </c:pt>
                <c:pt idx="6">
                  <c:v>-3.8906254322148767E-2</c:v>
                </c:pt>
                <c:pt idx="7">
                  <c:v>-3.4604851871317531E-2</c:v>
                </c:pt>
                <c:pt idx="8">
                  <c:v>-3.1811014909684382E-2</c:v>
                </c:pt>
                <c:pt idx="9">
                  <c:v>-2.6237171862465769E-2</c:v>
                </c:pt>
                <c:pt idx="10">
                  <c:v>-2.3996569942740173E-2</c:v>
                </c:pt>
                <c:pt idx="11">
                  <c:v>-1.9847307128433515E-2</c:v>
                </c:pt>
                <c:pt idx="12">
                  <c:v>-1.5615059057840724E-2</c:v>
                </c:pt>
                <c:pt idx="13">
                  <c:v>-1.2240325302204641E-2</c:v>
                </c:pt>
                <c:pt idx="14">
                  <c:v>-1.0124201266908247E-2</c:v>
                </c:pt>
                <c:pt idx="15">
                  <c:v>-6.9707615280351857E-3</c:v>
                </c:pt>
                <c:pt idx="16">
                  <c:v>-5.6983209316478108E-3</c:v>
                </c:pt>
                <c:pt idx="17">
                  <c:v>-3.5130425161129706E-3</c:v>
                </c:pt>
              </c:numCache>
            </c:numRef>
          </c:val>
          <c:extLst>
            <c:ext xmlns:c16="http://schemas.microsoft.com/office/drawing/2014/chart" uri="{C3380CC4-5D6E-409C-BE32-E72D297353CC}">
              <c16:uniqueId val="{00000001-4376-42B2-8E53-24F5A529890F}"/>
            </c:ext>
          </c:extLst>
        </c:ser>
        <c:dLbls>
          <c:showLegendKey val="0"/>
          <c:showVal val="0"/>
          <c:showCatName val="0"/>
          <c:showSerName val="0"/>
          <c:showPercent val="0"/>
          <c:showBubbleSize val="0"/>
        </c:dLbls>
        <c:gapWidth val="5"/>
        <c:overlap val="95"/>
        <c:axId val="-686923104"/>
        <c:axId val="-686909504"/>
      </c:barChart>
      <c:catAx>
        <c:axId val="-686923104"/>
        <c:scaling>
          <c:orientation val="minMax"/>
        </c:scaling>
        <c:delete val="0"/>
        <c:axPos val="l"/>
        <c:title>
          <c:tx>
            <c:rich>
              <a:bodyPr rot="-54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r>
                  <a:rPr lang="es-PE"/>
                  <a:t>Grupos de edad</a:t>
                </a:r>
              </a:p>
            </c:rich>
          </c:tx>
          <c:overlay val="0"/>
          <c:spPr>
            <a:prstGeom prst="rect">
              <a:avLst/>
            </a:prstGeom>
            <a:noFill/>
            <a:ln>
              <a:noFill/>
            </a:ln>
            <a:effectLst/>
          </c:spPr>
          <c:txPr>
            <a:bodyPr rot="-54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low"/>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MX"/>
          </a:p>
        </c:txPr>
        <c:crossAx val="-686909504"/>
        <c:crosses val="autoZero"/>
        <c:auto val="1"/>
        <c:lblAlgn val="ctr"/>
        <c:lblOffset val="100"/>
        <c:noMultiLvlLbl val="0"/>
      </c:catAx>
      <c:valAx>
        <c:axId val="-686909504"/>
        <c:scaling>
          <c:orientation val="minMax"/>
          <c:max val="7.0000000000000007E-2"/>
          <c:min val="-7.0000000000000007E-2"/>
        </c:scaling>
        <c:delete val="0"/>
        <c:axPos val="b"/>
        <c:majorGridlines>
          <c:spPr bwMode="auto">
            <a:prstGeom prst="rect">
              <a:avLst/>
            </a:prstGeom>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r>
                  <a:rPr lang="es-PE"/>
                  <a:t>% Población</a:t>
                </a:r>
              </a:p>
            </c:rich>
          </c:tx>
          <c:overlay val="0"/>
          <c:spPr>
            <a:prstGeom prst="rect">
              <a:avLst/>
            </a:prstGeom>
            <a:noFill/>
            <a:ln>
              <a:noFill/>
            </a:ln>
            <a:effectLst/>
          </c:spPr>
          <c:txPr>
            <a:bodyPr rot="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MX"/>
            </a:p>
          </c:txPr>
        </c:title>
        <c:numFmt formatCode="0.0%;[Black]0.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MX"/>
          </a:p>
        </c:txPr>
        <c:crossAx val="-686923104"/>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MX"/>
        </a:p>
      </c:txPr>
    </c:legend>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938326</xdr:colOff>
      <xdr:row>2</xdr:row>
      <xdr:rowOff>123189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xdr:blipFill>
      <xdr:spPr bwMode="auto">
        <a:xfrm>
          <a:off x="0" y="0"/>
          <a:ext cx="4572000" cy="456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740767" cy="455809"/>
    <xdr:pic>
      <xdr:nvPicPr>
        <xdr:cNvPr id="2" name="Imagen 1">
          <a:extLst>
            <a:ext uri="{FF2B5EF4-FFF2-40B4-BE49-F238E27FC236}">
              <a16:creationId xmlns:a16="http://schemas.microsoft.com/office/drawing/2014/main" id="{7565C9D2-62BE-4232-9B17-569B2BA539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40767" cy="4558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4</xdr:col>
      <xdr:colOff>19050</xdr:colOff>
      <xdr:row>2</xdr:row>
      <xdr:rowOff>151765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xdr:blipFill>
      <xdr:spPr bwMode="auto">
        <a:xfrm>
          <a:off x="57150" y="19050"/>
          <a:ext cx="4572000" cy="4565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6</xdr:col>
      <xdr:colOff>209550</xdr:colOff>
      <xdr:row>2</xdr:row>
      <xdr:rowOff>132715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xdr:blipFill>
      <xdr:spPr bwMode="auto">
        <a:xfrm>
          <a:off x="19050" y="0"/>
          <a:ext cx="4572000" cy="4565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13607</xdr:colOff>
      <xdr:row>0</xdr:row>
      <xdr:rowOff>68036</xdr:rowOff>
    </xdr:from>
    <xdr:to>
      <xdr:col>4</xdr:col>
      <xdr:colOff>544684</xdr:colOff>
      <xdr:row>2</xdr:row>
      <xdr:rowOff>143601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xdr:blipFill>
      <xdr:spPr bwMode="auto">
        <a:xfrm>
          <a:off x="13607" y="68036"/>
          <a:ext cx="4572000" cy="4565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47625</xdr:colOff>
      <xdr:row>15</xdr:row>
      <xdr:rowOff>0</xdr:rowOff>
    </xdr:from>
    <xdr:to>
      <xdr:col>11</xdr:col>
      <xdr:colOff>600075</xdr:colOff>
      <xdr:row>36</xdr:row>
      <xdr:rowOff>38100</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257175</xdr:colOff>
      <xdr:row>1</xdr:row>
      <xdr:rowOff>57150</xdr:rowOff>
    </xdr:from>
    <xdr:to>
      <xdr:col>6</xdr:col>
      <xdr:colOff>47624</xdr:colOff>
      <xdr:row>14</xdr:row>
      <xdr:rowOff>104775</xdr:rowOff>
    </xdr:to>
    <mc:AlternateContent xmlns:mc="http://schemas.openxmlformats.org/markup-compatibility/2006" xmlns:a14="http://schemas.microsoft.com/office/drawing/2010/main">
      <mc:Choice Requires="a14">
        <xdr:graphicFrame macro="">
          <xdr:nvGraphicFramePr>
            <xdr:cNvPr id="4" name="DEPARTAMENTO">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DEPARTAMENTO"/>
            </a:graphicData>
          </a:graphic>
        </xdr:graphicFrame>
      </mc:Choice>
      <mc:Fallback xmlns="" xmlns:w="http://schemas.openxmlformats.org/wordprocessingml/2006/main" xmlns:m="http://schemas.openxmlformats.org/officeDocument/2006/math" xmlns:r="http://schemas.openxmlformats.org/officeDocument/2006/relationships">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6</xdr:col>
      <xdr:colOff>57150</xdr:colOff>
      <xdr:row>1</xdr:row>
      <xdr:rowOff>66675</xdr:rowOff>
    </xdr:from>
    <xdr:to>
      <xdr:col>8</xdr:col>
      <xdr:colOff>361950</xdr:colOff>
      <xdr:row>14</xdr:row>
      <xdr:rowOff>114300</xdr:rowOff>
    </xdr:to>
    <mc:AlternateContent xmlns:mc="http://schemas.openxmlformats.org/markup-compatibility/2006" xmlns:a14="http://schemas.microsoft.com/office/drawing/2010/main">
      <mc:Choice Requires="a14">
        <xdr:graphicFrame macro="">
          <xdr:nvGraphicFramePr>
            <xdr:cNvPr id="5" name="PROVINCIA">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PROVINCIA"/>
            </a:graphicData>
          </a:graphic>
        </xdr:graphicFrame>
      </mc:Choice>
      <mc:Fallback xmlns="" xmlns:w="http://schemas.openxmlformats.org/wordprocessingml/2006/main" xmlns:m="http://schemas.openxmlformats.org/officeDocument/2006/math" xmlns:r="http://schemas.openxmlformats.org/officeDocument/2006/relationships">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8</xdr:col>
      <xdr:colOff>514350</xdr:colOff>
      <xdr:row>1</xdr:row>
      <xdr:rowOff>76200</xdr:rowOff>
    </xdr:from>
    <xdr:to>
      <xdr:col>11</xdr:col>
      <xdr:colOff>57150</xdr:colOff>
      <xdr:row>14</xdr:row>
      <xdr:rowOff>123824</xdr:rowOff>
    </xdr:to>
    <mc:AlternateContent xmlns:mc="http://schemas.openxmlformats.org/markup-compatibility/2006" xmlns:a14="http://schemas.microsoft.com/office/drawing/2010/main">
      <mc:Choice Requires="a14">
        <xdr:graphicFrame macro="">
          <xdr:nvGraphicFramePr>
            <xdr:cNvPr id="6" name="DISTRITO">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DISTRITO"/>
            </a:graphicData>
          </a:graphic>
        </xdr:graphicFrame>
      </mc:Choice>
      <mc:Fallback xmlns="" xmlns:w="http://schemas.openxmlformats.org/wordprocessingml/2006/main" xmlns:m="http://schemas.openxmlformats.org/officeDocument/2006/math" xmlns:r="http://schemas.openxmlformats.org/officeDocument/2006/relationships">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1</xdr:col>
      <xdr:colOff>85725</xdr:colOff>
      <xdr:row>1</xdr:row>
      <xdr:rowOff>57150</xdr:rowOff>
    </xdr:from>
    <xdr:to>
      <xdr:col>3</xdr:col>
      <xdr:colOff>228600</xdr:colOff>
      <xdr:row>14</xdr:row>
      <xdr:rowOff>104775</xdr:rowOff>
    </xdr:to>
    <mc:AlternateContent xmlns:mc="http://schemas.openxmlformats.org/markup-compatibility/2006" xmlns:a14="http://schemas.microsoft.com/office/drawing/2010/main">
      <mc:Choice Requires="a14">
        <xdr:graphicFrame macro="">
          <xdr:nvGraphicFramePr>
            <xdr:cNvPr id="7" name="DIRESA">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DIRESA"/>
            </a:graphicData>
          </a:graphic>
        </xdr:graphicFrame>
      </mc:Choice>
      <mc:Fallback xmlns="" xmlns:w="http://schemas.openxmlformats.org/wordprocessingml/2006/main" xmlns:m="http://schemas.openxmlformats.org/officeDocument/2006/math" xmlns:r="http://schemas.openxmlformats.org/officeDocument/2006/relationships">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7.xml><?xml version="1.0" encoding="utf-8"?>
<c:userShapes xmlns:c="http://schemas.openxmlformats.org/drawingml/2006/chart">
  <cdr:relSizeAnchor xmlns:cdr="http://schemas.openxmlformats.org/drawingml/2006/chartDrawing">
    <cdr:from>
      <cdr:x>0.39765</cdr:x>
      <cdr:y>0.38293</cdr:y>
    </cdr:from>
    <cdr:to>
      <cdr:x>0.60235</cdr:x>
      <cdr:y>0.61707</cdr:y>
    </cdr:to>
    <cdr:sp macro="" textlink="">
      <cdr:nvSpPr>
        <cdr:cNvPr id="2" name="CuadroTexto 1"/>
        <cdr:cNvSpPr txBox="1"/>
      </cdr:nvSpPr>
      <cdr:spPr bwMode="auto">
        <a:xfrm xmlns:a="http://schemas.openxmlformats.org/drawingml/2006/main">
          <a:off x="1776412" y="1495424"/>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defRPr/>
          </a:pPr>
          <a:endParaRPr lang="es-PE" sz="1100"/>
        </a:p>
      </cdr:txBody>
    </cdr:sp>
  </cdr:relSizeAnchor>
  <cdr:relSizeAnchor xmlns:cdr="http://schemas.openxmlformats.org/drawingml/2006/chartDrawing">
    <cdr:from>
      <cdr:x>0.22388</cdr:x>
      <cdr:y>0.08293</cdr:y>
    </cdr:from>
    <cdr:to>
      <cdr:x>0.42857</cdr:x>
      <cdr:y>0.17317</cdr:y>
    </cdr:to>
    <cdr:sp macro="" textlink="">
      <cdr:nvSpPr>
        <cdr:cNvPr id="3" name="CuadroTexto 2"/>
        <cdr:cNvSpPr txBox="1"/>
      </cdr:nvSpPr>
      <cdr:spPr bwMode="auto">
        <a:xfrm xmlns:a="http://schemas.openxmlformats.org/drawingml/2006/main">
          <a:off x="1000125" y="323850"/>
          <a:ext cx="914400" cy="352425"/>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defRPr/>
          </a:pPr>
          <a:fld id="{50550AD7-FE20-423B-9C02-AD2861774EBF}" type="TxLink">
            <a:rPr lang="en-US" sz="1800" b="1" i="0" u="sng" strike="noStrike">
              <a:solidFill>
                <a:srgbClr val="CC00CC"/>
              </a:solidFill>
              <a:latin typeface="Calibri"/>
              <a:cs typeface="Calibri"/>
            </a:rPr>
            <a:pPr algn="ctr">
              <a:defRPr/>
            </a:pPr>
            <a:t>50.47%</a:t>
          </a:fld>
          <a:endParaRPr lang="es-PE" sz="2800" b="1" u="sng">
            <a:solidFill>
              <a:srgbClr val="CC00CC"/>
            </a:solidFill>
          </a:endParaRPr>
        </a:p>
      </cdr:txBody>
    </cdr:sp>
  </cdr:relSizeAnchor>
  <cdr:relSizeAnchor xmlns:cdr="http://schemas.openxmlformats.org/drawingml/2006/chartDrawing">
    <cdr:from>
      <cdr:x>0.68301</cdr:x>
      <cdr:y>0.07642</cdr:y>
    </cdr:from>
    <cdr:to>
      <cdr:x>0.8877</cdr:x>
      <cdr:y>0.16667</cdr:y>
    </cdr:to>
    <cdr:sp macro="" textlink="">
      <cdr:nvSpPr>
        <cdr:cNvPr id="4" name="CuadroTexto 1"/>
        <cdr:cNvSpPr txBox="1"/>
      </cdr:nvSpPr>
      <cdr:spPr bwMode="auto">
        <a:xfrm xmlns:a="http://schemas.openxmlformats.org/drawingml/2006/main">
          <a:off x="3051175" y="298450"/>
          <a:ext cx="914400" cy="352425"/>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defRPr/>
          </a:pPr>
          <a:fld id="{40424AE0-8A43-4ED1-B6E3-8C8889994CE0}" type="TxLink">
            <a:rPr lang="en-US" sz="1800" b="1" i="0" u="sng" strike="noStrike">
              <a:solidFill>
                <a:srgbClr val="0070C0"/>
              </a:solidFill>
              <a:latin typeface="Calibri"/>
              <a:cs typeface="Calibri"/>
            </a:rPr>
            <a:pPr algn="ctr">
              <a:defRPr/>
            </a:pPr>
            <a:t>49.53%</a:t>
          </a:fld>
          <a:endParaRPr lang="es-PE" sz="4000" b="1" u="sng">
            <a:solidFill>
              <a:srgbClr val="0070C0"/>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STADISTICA\Downloads\Copia%20de%20Poblacion_Peru_2024_Dpto_Prov_Dist_sexo-28.12.23_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RITAL"/>
      <sheetName val="distrital_2024_completar"/>
      <sheetName val="red"/>
      <sheetName val="PROVINCIAL"/>
      <sheetName val="DEPARTAMENTAL"/>
      <sheetName val="DIRIS"/>
      <sheetName val="Pob x Genero"/>
      <sheetName val="PIRAMID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D-CARABAYA" refreshedDate="45686.633707986111" createdVersion="8" refreshedVersion="8" minRefreshableVersion="3" recordCount="360" xr:uid="{00000000-000A-0000-FFFF-FFFF00000000}">
  <cacheSource type="worksheet">
    <worksheetSource ref="A1:H361" sheet="DATA"/>
  </cacheSource>
  <cacheFields count="8">
    <cacheField name="UBIGEO" numFmtId="49">
      <sharedItems/>
    </cacheField>
    <cacheField name="DIRESA" numFmtId="49">
      <sharedItems count="29">
        <s v="PUNO"/>
        <s v="AMAZONAS" u="1"/>
        <s v="ANCASH" u="1"/>
        <s v="APURIMAC" u="1"/>
        <s v="AREQUIPA" u="1"/>
        <s v="AYACUCHO" u="1"/>
        <s v="CAJAMARCA" u="1"/>
        <s v="CALLAO" u="1"/>
        <s v="CUSCO" u="1"/>
        <s v="HUANCAVELICA" u="1"/>
        <s v="HUANUCO" u="1"/>
        <s v="ICA" u="1"/>
        <s v="JUNIN" u="1"/>
        <s v="LA LIBERTAD" u="1"/>
        <s v="LAMBAYEQUE" u="1"/>
        <s v="DIRIS CENTRO" u="1"/>
        <s v="DIRIS NORTE" u="1"/>
        <s v="DIRIS ESTE" u="1"/>
        <s v="DIRIS SUR" u="1"/>
        <s v="LIMA" u="1"/>
        <s v="LORETO" u="1"/>
        <s v="MADRE DE DIOS" u="1"/>
        <s v="MOQUEGUA" u="1"/>
        <s v="PASCO" u="1"/>
        <s v="PIURA" u="1"/>
        <s v="SAN MARTIN" u="1"/>
        <s v="TACNA" u="1"/>
        <s v="TUMBES" u="1"/>
        <s v="UCAYALI" u="1"/>
      </sharedItems>
    </cacheField>
    <cacheField name="DEPARTAMENTO" numFmtId="49">
      <sharedItems count="25">
        <s v="PUNO"/>
        <s v="AMAZONAS" u="1"/>
        <s v="ANCASH" u="1"/>
        <s v="APURIMAC" u="1"/>
        <s v="AREQUIPA" u="1"/>
        <s v="AYACUCHO" u="1"/>
        <s v="CAJAMARCA" u="1"/>
        <s v="CALLAO" u="1"/>
        <s v="CUSCO" u="1"/>
        <s v="HUANCAVELICA" u="1"/>
        <s v="HUANUCO" u="1"/>
        <s v="ICA" u="1"/>
        <s v="JUNIN" u="1"/>
        <s v="LA LIBERTAD" u="1"/>
        <s v="LAMBAYEQUE" u="1"/>
        <s v="LIMA" u="1"/>
        <s v="LORETO" u="1"/>
        <s v="MADRE DE DIOS" u="1"/>
        <s v="MOQUEGUA" u="1"/>
        <s v="PASCO" u="1"/>
        <s v="PIURA" u="1"/>
        <s v="SAN MARTIN" u="1"/>
        <s v="TACNA" u="1"/>
        <s v="TUMBES" u="1"/>
        <s v="UCAYALI" u="1"/>
      </sharedItems>
    </cacheField>
    <cacheField name="PROVINCIA" numFmtId="49">
      <sharedItems count="197">
        <s v="CARABAYA"/>
        <s v="CHACHAPOYAS" u="1"/>
        <s v="BAGUA" u="1"/>
        <s v="BONGARA" u="1"/>
        <s v="CONDORCANQUI" u="1"/>
        <s v="LUYA" u="1"/>
        <s v="RODRIGUEZ DE MENDOZA" u="1"/>
        <s v="UTCUBAMBA" u="1"/>
        <s v="HUARAZ" u="1"/>
        <s v="AIJA" u="1"/>
        <s v="ANTONIO RAYMONDI" u="1"/>
        <s v="ASUNCION" u="1"/>
        <s v="BOLOGNESI" u="1"/>
        <s v="CARHUAZ" u="1"/>
        <s v="CARLOS FERMIN FITZCARRALD" u="1"/>
        <s v="CASMA" u="1"/>
        <s v="CORONGO" u="1"/>
        <s v="HUARI" u="1"/>
        <s v="HUARMEY" u="1"/>
        <s v="HUAYLAS" u="1"/>
        <s v="MARISCAL LUZURIAGA" u="1"/>
        <s v="OCROS" u="1"/>
        <s v="PALLASCA" u="1"/>
        <s v="POMABAMBA" u="1"/>
        <s v="RECUAY" u="1"/>
        <s v="SANTA" u="1"/>
        <s v="SIHUAS" u="1"/>
        <s v="YUNGAY" u="1"/>
        <s v="ABANCAY" u="1"/>
        <s v="ANDAHUAYLAS" u="1"/>
        <s v="ANTABAMBA" u="1"/>
        <s v="AYMARAES" u="1"/>
        <s v="COTABAMBAS" u="1"/>
        <s v="CHINCHEROS" u="1"/>
        <s v="GRAU" u="1"/>
        <s v="AREQUIPA" u="1"/>
        <s v="CAMANA" u="1"/>
        <s v="CARAVELI" u="1"/>
        <s v="CASTILLA" u="1"/>
        <s v="CAYLLOMA" u="1"/>
        <s v="CONDESUYOS" u="1"/>
        <s v="ISLAY" u="1"/>
        <s v="LA UNION" u="1"/>
        <s v="HUAMANGA" u="1"/>
        <s v="CANGALLO" u="1"/>
        <s v="HUANCA SANCOS" u="1"/>
        <s v="HUANTA" u="1"/>
        <s v="LA MAR" u="1"/>
        <s v="LUCANAS" u="1"/>
        <s v="PARINACOCHAS" u="1"/>
        <s v="PAUCAR DEL SARA SARA" u="1"/>
        <s v="SUCRE" u="1"/>
        <s v="VICTOR FAJARDO" u="1"/>
        <s v="VILCAS HUAMAN" u="1"/>
        <s v="CAJAMARCA" u="1"/>
        <s v="CAJABAMBA" u="1"/>
        <s v="CELENDIN" u="1"/>
        <s v="CHOTA" u="1"/>
        <s v="CONTUMAZA" u="1"/>
        <s v="CUTERVO" u="1"/>
        <s v="HUALGAYOC" u="1"/>
        <s v="JAEN" u="1"/>
        <s v="SAN IGNACIO" u="1"/>
        <s v="SAN MARCOS" u="1"/>
        <s v="SAN MIGUEL" u="1"/>
        <s v="SAN PABLO" u="1"/>
        <s v="SANTA CRUZ" u="1"/>
        <s v="CALLAO" u="1"/>
        <s v="CUSCO" u="1"/>
        <s v="ACOMAYO" u="1"/>
        <s v="ANTA" u="1"/>
        <s v="CALCA" u="1"/>
        <s v="CANAS" u="1"/>
        <s v="CANCHIS" u="1"/>
        <s v="CHUMBIVILCAS" u="1"/>
        <s v="ESPINAR" u="1"/>
        <s v="LA CONVENCION" u="1"/>
        <s v="PARURO" u="1"/>
        <s v="PAUCARTAMBO" u="1"/>
        <s v="QUISPICANCHI" u="1"/>
        <s v="URUBAMBA" u="1"/>
        <s v="HUANCAVELICA" u="1"/>
        <s v="ACOBAMBA" u="1"/>
        <s v="ANGARAES" u="1"/>
        <s v="CASTROVIRREYNA" u="1"/>
        <s v="CHURCAMPA" u="1"/>
        <s v="HUAYTARA" u="1"/>
        <s v="TAYACAJA" u="1"/>
        <s v="HUANUCO" u="1"/>
        <s v="AMBO" u="1"/>
        <s v="DOS DE MAYO" u="1"/>
        <s v="HUACAYBAMBA" u="1"/>
        <s v="HUAMALIES" u="1"/>
        <s v="LEONCIO PRADO" u="1"/>
        <s v="MARAÑON" u="1"/>
        <s v="PACHITEA" u="1"/>
        <s v="PUERTO INCA" u="1"/>
        <s v="LAURICOCHA" u="1"/>
        <s v="YAROWILCA" u="1"/>
        <s v="ICA" u="1"/>
        <s v="CHINCHA" u="1"/>
        <s v="NAZCA" u="1"/>
        <s v="PALPA" u="1"/>
        <s v="PISCO" u="1"/>
        <s v="HUANCAYO" u="1"/>
        <s v="CONCEPCION" u="1"/>
        <s v="CHANCHAMAYO" u="1"/>
        <s v="JAUJA" u="1"/>
        <s v="JUNIN" u="1"/>
        <s v="SATIPO" u="1"/>
        <s v="TARMA" u="1"/>
        <s v="YAULI" u="1"/>
        <s v="CHUPACA" u="1"/>
        <s v="TRUJILLO" u="1"/>
        <s v="ASCOPE" u="1"/>
        <s v="BOLIVAR" u="1"/>
        <s v="CHEPEN" u="1"/>
        <s v="JULCAN" u="1"/>
        <s v="OTUZCO" u="1"/>
        <s v="PACASMAYO" u="1"/>
        <s v="PATAZ" u="1"/>
        <s v="SANCHEZ CARRION" u="1"/>
        <s v="SANTIAGO DE CHUCO" u="1"/>
        <s v="GRAN CHIMU" u="1"/>
        <s v="VIRU" u="1"/>
        <s v="CHICLAYO" u="1"/>
        <s v="FERREÑAFE" u="1"/>
        <s v="LAMBAYEQUE" u="1"/>
        <s v="LIMA" u="1"/>
        <s v="BARRANCA" u="1"/>
        <s v="CAJATAMBO" u="1"/>
        <s v="CANTA" u="1"/>
        <s v="CAÑETE" u="1"/>
        <s v="HUARAL" u="1"/>
        <s v="HUAROCHIRI" u="1"/>
        <s v="HUAURA" u="1"/>
        <s v="OYON" u="1"/>
        <s v="YAUYOS" u="1"/>
        <s v="MAYNAS" u="1"/>
        <s v="ALTO AMAZONAS" u="1"/>
        <s v="LORETO" u="1"/>
        <s v="MARISCAL RAMON CASTILLA" u="1"/>
        <s v="REQUENA" u="1"/>
        <s v="UCAYALI" u="1"/>
        <s v="DATEM DEL MARAÑON" u="1"/>
        <s v="PUTUMAYO" u="1"/>
        <s v="TAMBOPATA" u="1"/>
        <s v="MANU" u="1"/>
        <s v="TAHUAMANU" u="1"/>
        <s v="MARISCAL NIETO" u="1"/>
        <s v="GENERAL SANCHEZ CERRO" u="1"/>
        <s v="ILO" u="1"/>
        <s v="PASCO" u="1"/>
        <s v="DANIEL ALCIDES CARRION" u="1"/>
        <s v="OXAPAMPA" u="1"/>
        <s v="PIURA" u="1"/>
        <s v="AYABACA" u="1"/>
        <s v="HUANCABAMBA" u="1"/>
        <s v="MORROPON" u="1"/>
        <s v="PAITA" u="1"/>
        <s v="SULLANA" u="1"/>
        <s v="TALARA" u="1"/>
        <s v="SECHURA" u="1"/>
        <s v="PUNO" u="1"/>
        <s v="AZANGARO" u="1"/>
        <s v="CHUCUITO" u="1"/>
        <s v="EL COLLAO" u="1"/>
        <s v="HUANCANE" u="1"/>
        <s v="LAMPA" u="1"/>
        <s v="MELGAR" u="1"/>
        <s v="MOHO" u="1"/>
        <s v="SAN ANTONIO DE PUTINA" u="1"/>
        <s v="SAN ROMAN" u="1"/>
        <s v="SANDIA" u="1"/>
        <s v="YUNGUYO" u="1"/>
        <s v="MOYOBAMBA" u="1"/>
        <s v="BELLAVISTA" u="1"/>
        <s v="EL DORADO" u="1"/>
        <s v="HUALLAGA" u="1"/>
        <s v="LAMAS" u="1"/>
        <s v="MARISCAL CACERES" u="1"/>
        <s v="PICOTA" u="1"/>
        <s v="RIOJA" u="1"/>
        <s v="SAN MARTIN" u="1"/>
        <s v="TOCACHE" u="1"/>
        <s v="TACNA" u="1"/>
        <s v="CANDARAVE" u="1"/>
        <s v="JORGE BASADRE" u="1"/>
        <s v="TARATA" u="1"/>
        <s v="TUMBES" u="1"/>
        <s v="CONTRALMIRANTE VILLAR" u="1"/>
        <s v="ZARUMILLA" u="1"/>
        <s v="CORONEL PORTILLO" u="1"/>
        <s v="ATALAYA" u="1"/>
        <s v="PADRE ABAD" u="1"/>
        <s v="PURUS" u="1"/>
        <s v="CALLAO                        " u="1"/>
      </sharedItems>
    </cacheField>
    <cacheField name="DISTRITO" numFmtId="49">
      <sharedItems count="1734">
        <s v="MACUSANI"/>
        <s v="AJOYANI"/>
        <s v="AYAPATA"/>
        <s v="COASA"/>
        <s v="CORANI"/>
        <s v="CRUCERO"/>
        <s v="ITUATA"/>
        <s v="OLLACHEA"/>
        <s v="SAN GABAN"/>
        <s v="USICAYOS"/>
        <s v="CHACHAPOYAS" u="1"/>
        <s v="ASUNCION" u="1"/>
        <s v="BALSAS" u="1"/>
        <s v="CHETO" u="1"/>
        <s v="CHILIQUIN" u="1"/>
        <s v="CHUQUIBAMBA" u="1"/>
        <s v="GRANADA" u="1"/>
        <s v="HUANCAS" u="1"/>
        <s v="LA JALCA" u="1"/>
        <s v="LEIMEBAMBA" u="1"/>
        <s v="LEVANTO" u="1"/>
        <s v="MAGDALENA" u="1"/>
        <s v="MARISCAL CASTILLA" u="1"/>
        <s v="MOLINOPAMPA" u="1"/>
        <s v="MONTEVIDEO" u="1"/>
        <s v="OLLEROS" u="1"/>
        <s v="QUINJALCA" u="1"/>
        <s v="SAN FRANCISCO DE DAGUAS" u="1"/>
        <s v="SAN ISIDRO DE MAINO" u="1"/>
        <s v="SOLOCO" u="1"/>
        <s v="SONCHE" u="1"/>
        <s v="BAGUA" u="1"/>
        <s v="ARAMANGO" u="1"/>
        <s v="COPALLIN" u="1"/>
        <s v="EL PARCO" u="1"/>
        <s v="IMAZA" u="1"/>
        <s v="LA PECA" u="1"/>
        <s v="JUMBILLA" u="1"/>
        <s v="CHISQUILLA" u="1"/>
        <s v="CHURUJA" u="1"/>
        <s v="COROSHA" u="1"/>
        <s v="CUISPES" u="1"/>
        <s v="FLORIDA" u="1"/>
        <s v="JAZAN" u="1"/>
        <s v="RECTA" u="1"/>
        <s v="SAN CARLOS" u="1"/>
        <s v="SHIPASBAMBA" u="1"/>
        <s v="VALERA" u="1"/>
        <s v="YAMBRASBAMBA" u="1"/>
        <s v="NIEVA" u="1"/>
        <s v="EL CENEPA" u="1"/>
        <s v="RIO SANTIAGO" u="1"/>
        <s v="LAMUD" u="1"/>
        <s v="CAMPORREDONDO" u="1"/>
        <s v="COCABAMBA" u="1"/>
        <s v="COLCAMAR" u="1"/>
        <s v="CONILA" u="1"/>
        <s v="INGUILPATA" u="1"/>
        <s v="LONGUITA" u="1"/>
        <s v="LONYA CHICO" u="1"/>
        <s v="LUYA" u="1"/>
        <s v="LUYA VIEJO" u="1"/>
        <s v="MARIA" u="1"/>
        <s v="OCALLI" u="1"/>
        <s v="OCUMAL" u="1"/>
        <s v="PISUQUIA" u="1"/>
        <s v="PROVIDENCIA" u="1"/>
        <s v="SAN CRISTOBAL" u="1"/>
        <s v="SAN FRANCISCO DEL YESO" u="1"/>
        <s v="SAN JERONIMO" u="1"/>
        <s v="SAN JUAN DE LOPECANCHA" u="1"/>
        <s v="SANTA CATALINA" u="1"/>
        <s v="SANTO TOMAS" u="1"/>
        <s v="TINGO" u="1"/>
        <s v="TRITA" u="1"/>
        <s v="SAN NICOLAS" u="1"/>
        <s v="CHIRIMOTO" u="1"/>
        <s v="COCHAMAL" u="1"/>
        <s v="HUAMBO" u="1"/>
        <s v="LIMABAMBA" u="1"/>
        <s v="LONGAR" u="1"/>
        <s v="MARISCAL BENAVIDES" u="1"/>
        <s v="MILPUC" u="1"/>
        <s v="OMIA" u="1"/>
        <s v="SANTA ROSA" u="1"/>
        <s v="TOTORA" u="1"/>
        <s v="VISTA ALEGRE" u="1"/>
        <s v="BAGUA GRANDE" u="1"/>
        <s v="CAJARURO" u="1"/>
        <s v="CUMBA" u="1"/>
        <s v="EL MILAGRO" u="1"/>
        <s v="JAMALCA" u="1"/>
        <s v="LONYA GRANDE" u="1"/>
        <s v="YAMON" u="1"/>
        <s v="HUARAZ" u="1"/>
        <s v="COCHABAMBA" u="1"/>
        <s v="COLCABAMBA" u="1"/>
        <s v="HUANCHAY" u="1"/>
        <s v="INDEPENDENCIA" u="1"/>
        <s v="JANGAS" u="1"/>
        <s v="LA LIBERTAD" u="1"/>
        <s v="PAMPAS" u="1"/>
        <s v="PARIACOTO" u="1"/>
        <s v="PIRA" u="1"/>
        <s v="TARICA" u="1"/>
        <s v="AIJA" u="1"/>
        <s v="CORIS" u="1"/>
        <s v="HUACLLAN" u="1"/>
        <s v="LA MERCED" u="1"/>
        <s v="SUCCHA" u="1"/>
        <s v="LLAMELLIN" u="1"/>
        <s v="ACZO" u="1"/>
        <s v="CHACCHO" u="1"/>
        <s v="CHINGAS" u="1"/>
        <s v="MIRGAS" u="1"/>
        <s v="SAN JUAN DE RONTOY" u="1"/>
        <s v="CHACAS" u="1"/>
        <s v="ACOCHACA" u="1"/>
        <s v="CHIQUIAN" u="1"/>
        <s v="ABELARDO PARDO LEZAMETA" u="1"/>
        <s v="ANTONIO RAYMONDI" u="1"/>
        <s v="AQUIA" u="1"/>
        <s v="CAJACAY" u="1"/>
        <s v="CANIS" u="1"/>
        <s v="COLQUIOC" u="1"/>
        <s v="HUALLANCA" u="1"/>
        <s v="HUASTA" u="1"/>
        <s v="HUAYLLACAYAN" u="1"/>
        <s v="LA PRIMAVERA" u="1"/>
        <s v="MANGAS" u="1"/>
        <s v="PACLLON" u="1"/>
        <s v="SAN MIGUEL DE CORPANQUI" u="1"/>
        <s v="TICLLOS" u="1"/>
        <s v="CARHUAZ" u="1"/>
        <s v="ACOPAMPA" u="1"/>
        <s v="AMASHCA" u="1"/>
        <s v="ANTA" u="1"/>
        <s v="ATAQUERO" u="1"/>
        <s v="MARCARA" u="1"/>
        <s v="PARIAHUANCA" u="1"/>
        <s v="SAN MIGUEL DE ACO" u="1"/>
        <s v="SHILLA" u="1"/>
        <s v="TINCO" u="1"/>
        <s v="YUNGAR" u="1"/>
        <s v="SAN LUIS" u="1"/>
        <s v="YAUYA" u="1"/>
        <s v="CASMA" u="1"/>
        <s v="BUENA VISTA ALTA" u="1"/>
        <s v="COMANDANTE NOEL" u="1"/>
        <s v="YAUTAN" u="1"/>
        <s v="CORONGO" u="1"/>
        <s v="ACO" u="1"/>
        <s v="BAMBAS" u="1"/>
        <s v="CUSCA" u="1"/>
        <s v="LA PAMPA" u="1"/>
        <s v="YANAC" u="1"/>
        <s v="YUPAN" u="1"/>
        <s v="HUARI" u="1"/>
        <s v="ANRA" u="1"/>
        <s v="CAJAY" u="1"/>
        <s v="CHAVIN DE HUANTAR" u="1"/>
        <s v="HUACACHI" u="1"/>
        <s v="HUACCHIS" u="1"/>
        <s v="HUACHIS" u="1"/>
        <s v="HUANTAR" u="1"/>
        <s v="MASIN" u="1"/>
        <s v="PAUCAS" u="1"/>
        <s v="PONTO" u="1"/>
        <s v="RAHUAPAMPA" u="1"/>
        <s v="RAPAYAN" u="1"/>
        <s v="SAN MARCOS" u="1"/>
        <s v="SAN PEDRO DE CHANA" u="1"/>
        <s v="UCO" u="1"/>
        <s v="HUARMEY" u="1"/>
        <s v="COCHAPETI" u="1"/>
        <s v="CULEBRAS" u="1"/>
        <s v="HUAYAN" u="1"/>
        <s v="MALVAS" u="1"/>
        <s v="CARAZ" u="1"/>
        <s v="HUATA" u="1"/>
        <s v="HUAYLAS" u="1"/>
        <s v="MATO" u="1"/>
        <s v="PAMPAROMAS" u="1"/>
        <s v="PUEBLO LIBRE" u="1"/>
        <s v="SANTA CRUZ" u="1"/>
        <s v="SANTO TORIBIO" u="1"/>
        <s v="YURACMARCA" u="1"/>
        <s v="PISCOBAMBA" u="1"/>
        <s v="CASCA" u="1"/>
        <s v="ELEAZAR GUZMAN BARRON" u="1"/>
        <s v="FIDEL OLIVAS ESCUDERO" u="1"/>
        <s v="LLAMA" u="1"/>
        <s v="LLUMPA" u="1"/>
        <s v="LUCMA" u="1"/>
        <s v="MUSGA" u="1"/>
        <s v="OCROS" u="1"/>
        <s v="ACAS" u="1"/>
        <s v="CAJAMARQUILLA" u="1"/>
        <s v="CARHUAPAMPA" u="1"/>
        <s v="COCHAS" u="1"/>
        <s v="CONGAS" u="1"/>
        <s v="LLIPA" u="1"/>
        <s v="SAN CRISTOBAL DE RAJAN" u="1"/>
        <s v="SAN PEDRO" u="1"/>
        <s v="SANTIAGO DE CHILCAS" u="1"/>
        <s v="CABANA" u="1"/>
        <s v="BOLOGNESI" u="1"/>
        <s v="CONCHUCOS" u="1"/>
        <s v="HUACASCHUQUE" u="1"/>
        <s v="HUANDOVAL" u="1"/>
        <s v="LACABAMBA" u="1"/>
        <s v="LLAPO" u="1"/>
        <s v="PALLASCA" u="1"/>
        <s v="TAUCA" u="1"/>
        <s v="POMABAMBA" u="1"/>
        <s v="HUAYLLAN" u="1"/>
        <s v="PAROBAMBA" u="1"/>
        <s v="QUINUABAMBA" u="1"/>
        <s v="RECUAY" u="1"/>
        <s v="CATAC" u="1"/>
        <s v="COTAPARACO" u="1"/>
        <s v="HUAYLLAPAMPA" u="1"/>
        <s v="LLACLLIN" u="1"/>
        <s v="MARCA" u="1"/>
        <s v="PAMPAS CHICO" u="1"/>
        <s v="PARARIN" u="1"/>
        <s v="TAPACOCHA" u="1"/>
        <s v="TICAPAMPA" u="1"/>
        <s v="CHIMBOTE" u="1"/>
        <s v="CACERES DEL PERU" u="1"/>
        <s v="COISHCO" u="1"/>
        <s v="MACATE" u="1"/>
        <s v="MORO" u="1"/>
        <s v="NEPEÑA" u="1"/>
        <s v="SAMANCO" u="1"/>
        <s v="SANTA" u="1"/>
        <s v="NUEVO CHIMBOTE" u="1"/>
        <s v="SIHUAS" u="1"/>
        <s v="ACOBAMBA" u="1"/>
        <s v="ALFONSO UGARTE" u="1"/>
        <s v="CASHAPAMPA" u="1"/>
        <s v="CHINGALPO" u="1"/>
        <s v="HUAYLLABAMBA" u="1"/>
        <s v="QUICHES" u="1"/>
        <s v="RAGASH" u="1"/>
        <s v="SAN JUAN" u="1"/>
        <s v="SICSIBAMBA" u="1"/>
        <s v="YUNGAY" u="1"/>
        <s v="CASCAPARA" u="1"/>
        <s v="MANCOS" u="1"/>
        <s v="MATACOTO" u="1"/>
        <s v="QUILLO" u="1"/>
        <s v="RANRAHIRCA" u="1"/>
        <s v="SHUPLUY" u="1"/>
        <s v="YANAMA" u="1"/>
        <s v="ABANCAY" u="1"/>
        <s v="CHACOCHE" u="1"/>
        <s v="CIRCA" u="1"/>
        <s v="CURAHUASI" u="1"/>
        <s v="HUANIPACA" u="1"/>
        <s v="LAMBRAMA" u="1"/>
        <s v="PICHIRHUA" u="1"/>
        <s v="SAN PEDRO DE CACHORA" u="1"/>
        <s v="TAMBURCO" u="1"/>
        <s v="ANDAHUAYLAS" u="1"/>
        <s v="ANDARAPA" u="1"/>
        <s v="CHIARA" u="1"/>
        <s v="HUANCARAMA" u="1"/>
        <s v="HUANCARAY" u="1"/>
        <s v="HUAYANA" u="1"/>
        <s v="KISHUARA" u="1"/>
        <s v="PACOBAMBA" u="1"/>
        <s v="PACUCHA" u="1"/>
        <s v="PAMPACHIRI" u="1"/>
        <s v="POMACOCHA" u="1"/>
        <s v="SAN ANTONIO DE CACHI" u="1"/>
        <s v="SAN MIGUEL DE CHACCRAMPA" u="1"/>
        <s v="SANTA MARIA DE CHICMO" u="1"/>
        <s v="TALAVERA" u="1"/>
        <s v="TUMAY HUARACA" u="1"/>
        <s v="TURPO" u="1"/>
        <s v="KAQUIABAMBA" u="1"/>
        <s v="JOSÉ MARÍA ARGUEDAS" u="1"/>
        <s v="ANTABAMBA" u="1"/>
        <s v="EL ORO" u="1"/>
        <s v="HUAQUIRCA" u="1"/>
        <s v="JUAN ESPINOZA MEDRANO" u="1"/>
        <s v="OROPESA" u="1"/>
        <s v="PACHACONAS" u="1"/>
        <s v="SABAINO" u="1"/>
        <s v="CHALHUANCA" u="1"/>
        <s v="CAPAYA" u="1"/>
        <s v="CARAYBAMBA" u="1"/>
        <s v="CHAPIMARCA" u="1"/>
        <s v="COTARUSE" u="1"/>
        <s v="HUAYLLO" u="1"/>
        <s v="JUSTO APU SAHUARAURA" u="1"/>
        <s v="LUCRE" u="1"/>
        <s v="POCOHUANCA" u="1"/>
        <s v="SAN JUAN DE CHACÑA" u="1"/>
        <s v="SAÑAYCA" u="1"/>
        <s v="SORAYA" u="1"/>
        <s v="TAPAIRIHUA" u="1"/>
        <s v="TINTAY" u="1"/>
        <s v="TORAYA" u="1"/>
        <s v="YANACA" u="1"/>
        <s v="TAMBOBAMBA" u="1"/>
        <s v="COTABAMBAS" u="1"/>
        <s v="COYLLURQUI" u="1"/>
        <s v="HAQUIRA" u="1"/>
        <s v="MARA" u="1"/>
        <s v="CHALLHUAHUACHO" u="1"/>
        <s v="CHINCHEROS" u="1"/>
        <s v="ANCO-HUALLO" u="1"/>
        <s v="COCHARCAS" u="1"/>
        <s v="HUACCANA" u="1"/>
        <s v="OCOBAMBA" u="1"/>
        <s v="ONGOY" u="1"/>
        <s v="URANMARCA" u="1"/>
        <s v="RANRACANCHA" u="1"/>
        <s v="ROCCHACC" u="1"/>
        <s v="EL PORVENIR" u="1"/>
        <s v="LOS CHANKAS" u="1"/>
        <s v="AHUAYRO" u="1"/>
        <s v="CHUQUIBAMBILLA" u="1"/>
        <s v="CURPAHUASI" u="1"/>
        <s v="GAMARRA" u="1"/>
        <s v="HUAYLLATI" u="1"/>
        <s v="MAMARA" u="1"/>
        <s v="MICAELA BASTIDAS" u="1"/>
        <s v="PATAYPAMPA" u="1"/>
        <s v="PROGRESO" u="1"/>
        <s v="SAN ANTONIO" u="1"/>
        <s v="TURPAY" u="1"/>
        <s v="VILCABAMBA" u="1"/>
        <s v="VIRUNDO" u="1"/>
        <s v="CURASCO" u="1"/>
        <s v="AREQUIPA" u="1"/>
        <s v="ALTO SELVA ALEGRE" u="1"/>
        <s v="CAYMA" u="1"/>
        <s v="CERRO COLORADO" u="1"/>
        <s v="CHARACATO" u="1"/>
        <s v="CHIGUATA" u="1"/>
        <s v="JACOBO HUNTER" u="1"/>
        <s v="LA JOYA" u="1"/>
        <s v="MARIANO MELGAR" u="1"/>
        <s v="MIRAFLORES" u="1"/>
        <s v="MOLLEBAYA" u="1"/>
        <s v="PAUCARPATA" u="1"/>
        <s v="POCSI" u="1"/>
        <s v="POLOBAYA" u="1"/>
        <s v="QUEQUEÑA" u="1"/>
        <s v="SABANDIA" u="1"/>
        <s v="SACHACA" u="1"/>
        <s v="SAN JUAN DE SIGUAS" u="1"/>
        <s v="SAN JUAN DE TARUCANI" u="1"/>
        <s v="SANTA ISABEL DE SIGUAS" u="1"/>
        <s v="SANTA RITA DE SIGUAS" u="1"/>
        <s v="SOCABAYA" u="1"/>
        <s v="TIABAYA" u="1"/>
        <s v="UCHUMAYO" u="1"/>
        <s v="VITOR" u="1"/>
        <s v="YANAHUARA" u="1"/>
        <s v="YARABAMBA" u="1"/>
        <s v="YURA" u="1"/>
        <s v="JOSE LUIS BUSTAMANTE Y RIVERO" u="1"/>
        <s v="CAMANA" u="1"/>
        <s v="JOSE MARIA QUIMPER" u="1"/>
        <s v="MARIANO NICOLAS VALCARCEL" u="1"/>
        <s v="MARISCAL CACERES" u="1"/>
        <s v="NICOLAS DE PIEROLA" u="1"/>
        <s v="OCOÑA" u="1"/>
        <s v="QUILCA" u="1"/>
        <s v="SAMUEL PASTOR" u="1"/>
        <s v="CARAVELI" u="1"/>
        <s v="ACARI" u="1"/>
        <s v="ATICO" u="1"/>
        <s v="ATIQUIPA" u="1"/>
        <s v="BELLA UNION" u="1"/>
        <s v="CAHUACHO" u="1"/>
        <s v="CHALA" u="1"/>
        <s v="CHAPARRA" u="1"/>
        <s v="HUANUHUANU" u="1"/>
        <s v="JAQUI" u="1"/>
        <s v="LOMAS" u="1"/>
        <s v="QUICACHA" u="1"/>
        <s v="YAUCA" u="1"/>
        <s v="APLAO" u="1"/>
        <s v="ANDAGUA" u="1"/>
        <s v="AYO" u="1"/>
        <s v="CHACHAS" u="1"/>
        <s v="CHILCAYMARCA" u="1"/>
        <s v="CHOCO" u="1"/>
        <s v="HUANCARQUI" u="1"/>
        <s v="MACHAGUAY" u="1"/>
        <s v="ORCOPAMPA" u="1"/>
        <s v="PAMPACOLCA" u="1"/>
        <s v="TIPAN" u="1"/>
        <s v="UÑON" u="1"/>
        <s v="URACA" u="1"/>
        <s v="VIRACO" u="1"/>
        <s v="CHIVAY" u="1"/>
        <s v="ACHOMA" u="1"/>
        <s v="CABANACONDE" u="1"/>
        <s v="CALLALLI" u="1"/>
        <s v="CAYLLOMA" u="1"/>
        <s v="COPORAQUE" u="1"/>
        <s v="HUANCA" u="1"/>
        <s v="ICHUPAMPA" u="1"/>
        <s v="LARI" u="1"/>
        <s v="LLUTA" u="1"/>
        <s v="MACA" u="1"/>
        <s v="MADRIGAL" u="1"/>
        <s v="SAN ANTONIO DE CHUCA" u="1"/>
        <s v="SIBAYO" u="1"/>
        <s v="TAPAY" u="1"/>
        <s v="TISCO" u="1"/>
        <s v="TUTI" u="1"/>
        <s v="YANQUE" u="1"/>
        <s v="MAJES" u="1"/>
        <s v="ANDARAY" u="1"/>
        <s v="CAYARANI" u="1"/>
        <s v="CHICHAS" u="1"/>
        <s v="IRAY" u="1"/>
        <s v="RIO GRANDE" u="1"/>
        <s v="SALAMANCA" u="1"/>
        <s v="YANAQUIHUA" u="1"/>
        <s v="MOLLENDO" u="1"/>
        <s v="COCACHACRA" u="1"/>
        <s v="DEAN VALDIVIA" u="1"/>
        <s v="ISLAY" u="1"/>
        <s v="MEJIA" u="1"/>
        <s v="PUNTA DE BOMBON" u="1"/>
        <s v="COTAHUASI" u="1"/>
        <s v="ALCA" u="1"/>
        <s v="CHARCANA" u="1"/>
        <s v="HUAYNACOTAS" u="1"/>
        <s v="PAMPAMARCA" u="1"/>
        <s v="PUYCA" u="1"/>
        <s v="QUECHUALLA" u="1"/>
        <s v="SAYLA" u="1"/>
        <s v="TAURIA" u="1"/>
        <s v="TOMEPAMPA" u="1"/>
        <s v="TORO" u="1"/>
        <s v="AYACUCHO" u="1"/>
        <s v="ACOCRO" u="1"/>
        <s v="ACOS VINCHOS" u="1"/>
        <s v="CARMEN ALTO" u="1"/>
        <s v="PACAYCASA" u="1"/>
        <s v="QUINUA" u="1"/>
        <s v="SAN JOSE DE TICLLAS" u="1"/>
        <s v="SAN JUAN BAUTISTA" u="1"/>
        <s v="SANTIAGO DE PISCHA" u="1"/>
        <s v="SOCOS" u="1"/>
        <s v="TAMBILLO" u="1"/>
        <s v="VINCHOS" u="1"/>
        <s v="JESUS NAZARENO" u="1"/>
        <s v="ANDRES AVELINO CACERES DORREGARAY" u="1"/>
        <s v="CANGALLO" u="1"/>
        <s v="CHUSCHI" u="1"/>
        <s v="LOS MOROCHUCOS" u="1"/>
        <s v="MARIA PARADO DE BELLIDO" u="1"/>
        <s v="PARAS" u="1"/>
        <s v="TOTOS" u="1"/>
        <s v="SANCOS" u="1"/>
        <s v="CARAPO" u="1"/>
        <s v="SACSAMARCA" u="1"/>
        <s v="SANTIAGO DE LUCANAMARCA" u="1"/>
        <s v="HUANTA" u="1"/>
        <s v="AYAHUANCO" u="1"/>
        <s v="HUAMANGUILLA" u="1"/>
        <s v="IGUAIN" u="1"/>
        <s v="LURICOCHA" u="1"/>
        <s v="SANTILLANA" u="1"/>
        <s v="SIVIA" u="1"/>
        <s v="LLOCHEGUA" u="1"/>
        <s v="CANAYRE" u="1"/>
        <s v="UCHURACCAY" u="1"/>
        <s v="PUCACOLPA" u="1"/>
        <s v="CHACA" u="1"/>
        <s v="PUTIS" u="1"/>
        <s v="SAN MIGUEL" u="1"/>
        <s v="ANCO" u="1"/>
        <s v="AYNA" u="1"/>
        <s v="CHILCAS" u="1"/>
        <s v="CHUNGUI" u="1"/>
        <s v="LUIS CARRANZA" u="1"/>
        <s v="TAMBO" u="1"/>
        <s v="SAMUGARI" u="1"/>
        <s v="ANCHIHUAY" u="1"/>
        <s v="ORONCCOY" u="1"/>
        <s v="UNION PROGRESO" u="1"/>
        <s v="RIO MAGDALENA" u="1"/>
        <s v="NINABAMBA" u="1"/>
        <s v="PATIBAMBA" u="1"/>
        <s v="PUQUIO" u="1"/>
        <s v="AUCARA" u="1"/>
        <s v="CARMEN SALCEDO" u="1"/>
        <s v="CHAVIÑA" u="1"/>
        <s v="CHIPAO" u="1"/>
        <s v="HUAC-HUAS" u="1"/>
        <s v="LARAMATE" u="1"/>
        <s v="LEONCIO PRADO" u="1"/>
        <s v="LLAUTA" u="1"/>
        <s v="LUCANAS" u="1"/>
        <s v="OCAÑA" u="1"/>
        <s v="OTOCA" u="1"/>
        <s v="SAISA" u="1"/>
        <s v="SAN PEDRO DE PALCO" u="1"/>
        <s v="SANTA ANA DE HUAYCAHUACHO" u="1"/>
        <s v="SANTA LUCIA" u="1"/>
        <s v="CORACORA" u="1"/>
        <s v="CHUMPI" u="1"/>
        <s v="CORONEL CASTAÑEDA" u="1"/>
        <s v="PACAPAUSA" u="1"/>
        <s v="PULLO" u="1"/>
        <s v="PUYUSCA" u="1"/>
        <s v="SAN FRANCISCO DE RAVACAYCO" u="1"/>
        <s v="UPAHUACHO" u="1"/>
        <s v="PAUSA" u="1"/>
        <s v="COLTA" u="1"/>
        <s v="CORCULLA" u="1"/>
        <s v="LAMPA" u="1"/>
        <s v="MARCABAMBA" u="1"/>
        <s v="OYOLO" u="1"/>
        <s v="PARARCA" u="1"/>
        <s v="SAN JAVIER DE ALPABAMBA" u="1"/>
        <s v="SAN JOSE DE USHUA" u="1"/>
        <s v="SARA SARA" u="1"/>
        <s v="QUEROBAMBA" u="1"/>
        <s v="BELEN" u="1"/>
        <s v="CHALCOS" u="1"/>
        <s v="CHILCAYOC" u="1"/>
        <s v="HUACAÑA" u="1"/>
        <s v="MORCOLLA" u="1"/>
        <s v="PAICO" u="1"/>
        <s v="SAN PEDRO DE LARCAY" u="1"/>
        <s v="SAN SALVADOR DE QUIJE" u="1"/>
        <s v="SANTIAGO DE PAUCARAY" u="1"/>
        <s v="SORAS" u="1"/>
        <s v="HUANCAPI" u="1"/>
        <s v="ALCAMENCA" u="1"/>
        <s v="APONGO" u="1"/>
        <s v="ASQUIPATA" u="1"/>
        <s v="CANARIA" u="1"/>
        <s v="CAYARA" u="1"/>
        <s v="COLCA" u="1"/>
        <s v="HUAMANQUIQUIA" u="1"/>
        <s v="HUANCARAYLLA" u="1"/>
        <s v="HUAYA" u="1"/>
        <s v="SARHUA" u="1"/>
        <s v="VILCANCHOS" u="1"/>
        <s v="VILCAS HUAMAN" u="1"/>
        <s v="ACCOMARCA" u="1"/>
        <s v="CARHUANCA" u="1"/>
        <s v="CONCEPCION" u="1"/>
        <s v="HUAMBALPA" u="1"/>
        <s v="SAURAMA" u="1"/>
        <s v="VISCHONGO" u="1"/>
        <s v="CAJAMARCA" u="1"/>
        <s v="CHETILLA" u="1"/>
        <s v="COSPAN" u="1"/>
        <s v="ENCAÑADA" u="1"/>
        <s v="JESUS" u="1"/>
        <s v="LLACANORA" u="1"/>
        <s v="LOS BAÑOS DEL INCA" u="1"/>
        <s v="MATARA" u="1"/>
        <s v="NAMORA" u="1"/>
        <s v="CAJABAMBA" u="1"/>
        <s v="CACHACHI" u="1"/>
        <s v="CONDEBAMBA" u="1"/>
        <s v="SITACOCHA" u="1"/>
        <s v="CELENDIN" u="1"/>
        <s v="CHUMUCH" u="1"/>
        <s v="CORTEGANA" u="1"/>
        <s v="HUASMIN" u="1"/>
        <s v="JORGE CHAVEZ" u="1"/>
        <s v="JOSE GALVEZ" u="1"/>
        <s v="MIGUEL IGLESIAS" u="1"/>
        <s v="OXAMARCA" u="1"/>
        <s v="SOROCHUCO" u="1"/>
        <s v="SUCRE" u="1"/>
        <s v="UTCO" u="1"/>
        <s v="LA LIBERTAD DE PALLAN" u="1"/>
        <s v="CHOTA" u="1"/>
        <s v="ANGUIA" u="1"/>
        <s v="CHADIN" u="1"/>
        <s v="CHIGUIRIP" u="1"/>
        <s v="CHIMBAN" u="1"/>
        <s v="CHOROPAMPA" u="1"/>
        <s v="CONCHAN" u="1"/>
        <s v="HUAMBOS" u="1"/>
        <s v="LAJAS" u="1"/>
        <s v="MIRACOSTA" u="1"/>
        <s v="PACCHA" u="1"/>
        <s v="PION" u="1"/>
        <s v="QUEROCOTO" u="1"/>
        <s v="SAN JUAN DE LICUPIS" u="1"/>
        <s v="TACABAMBA" u="1"/>
        <s v="TOCMOCHE" u="1"/>
        <s v="CHALAMARCA" u="1"/>
        <s v="CONTUMAZA" u="1"/>
        <s v="CHILETE" u="1"/>
        <s v="CUPISNIQUE" u="1"/>
        <s v="GUZMANGO" u="1"/>
        <s v="SAN BENITO" u="1"/>
        <s v="SANTA CRUZ DE TOLED" u="1"/>
        <s v="TANTARICA" u="1"/>
        <s v="YONAN" u="1"/>
        <s v="CUTERVO" u="1"/>
        <s v="CALLAYUC" u="1"/>
        <s v="CHOROS" u="1"/>
        <s v="CUJILLO" u="1"/>
        <s v="LA RAMADA" u="1"/>
        <s v="PIMPINGOS" u="1"/>
        <s v="QUEROCOTILLO" u="1"/>
        <s v="SAN ANDRES DE CUTERVO" u="1"/>
        <s v="SAN JUAN DE CUTERVO" u="1"/>
        <s v="SAN LUIS DE LUCMA" u="1"/>
        <s v="SANTO DOMINGO DE LA CAPILLA" u="1"/>
        <s v="SOCOTA" u="1"/>
        <s v="TORIBIO CASANOVA" u="1"/>
        <s v="BAMBAMARCA" u="1"/>
        <s v="CHUGUR" u="1"/>
        <s v="HUALGAYOC" u="1"/>
        <s v="JAEN" u="1"/>
        <s v="BELLAVISTA" u="1"/>
        <s v="CHONTALI" u="1"/>
        <s v="COLASAY" u="1"/>
        <s v="HUABAL" u="1"/>
        <s v="LAS PIRIAS" u="1"/>
        <s v="POMAHUACA" u="1"/>
        <s v="PUCARA" u="1"/>
        <s v="SALLIQUE" u="1"/>
        <s v="SAN FELIPE" u="1"/>
        <s v="SAN JOSE DEL ALTO" u="1"/>
        <s v="SAN IGNACIO" u="1"/>
        <s v="CHIRINOS" u="1"/>
        <s v="HUARANGO" u="1"/>
        <s v="LA COIPA" u="1"/>
        <s v="NAMBALLE" u="1"/>
        <s v="SAN JOSE DE LOURDES" u="1"/>
        <s v="TABACONAS" u="1"/>
        <s v="PEDRO GALVEZ" u="1"/>
        <s v="CHANCAY" u="1"/>
        <s v="EDUARDO VILLANUEVA" u="1"/>
        <s v="GREGORIO PITA" u="1"/>
        <s v="ICHOCAN" u="1"/>
        <s v="JOSE MANUEL QUIROZ" u="1"/>
        <s v="JOSE SABOGAL" u="1"/>
        <s v="BOLIVAR" u="1"/>
        <s v="CALQUIS" u="1"/>
        <s v="CATILLUC" u="1"/>
        <s v="EL PRADO" u="1"/>
        <s v="LA FLORIDA" u="1"/>
        <s v="LLAPA" u="1"/>
        <s v="NANCHOC" u="1"/>
        <s v="NIEPOS" u="1"/>
        <s v="SAN GREGORIO" u="1"/>
        <s v="SAN SILVESTRE DE COCHAN" u="1"/>
        <s v="TONGOD" u="1"/>
        <s v="UNION AGUA BLANCA" u="1"/>
        <s v="SAN PABLO" u="1"/>
        <s v="SAN BERNARDINO" u="1"/>
        <s v="TUMBADEN" u="1"/>
        <s v="ANDABAMBA" u="1"/>
        <s v="CATACHE" u="1"/>
        <s v="CHANCAYBAÑOS" u="1"/>
        <s v="LA ESPERANZA" u="1"/>
        <s v="PULAN" u="1"/>
        <s v="SAUCEPAMPA" u="1"/>
        <s v="SEXI" u="1"/>
        <s v="UTICYACU" u="1"/>
        <s v="YAUYUCAN" u="1"/>
        <s v="CALLAO" u="1"/>
        <s v="CARMEN DE LA LEGUA REYNOSO" u="1"/>
        <s v="LA PERLA" u="1"/>
        <s v="LA PUNTA" u="1"/>
        <s v="VENTANILLA" u="1"/>
        <s v="MI PERU" u="1"/>
        <s v="CUSCO" u="1"/>
        <s v="CCORCA" u="1"/>
        <s v="POROY" u="1"/>
        <s v="SAN SEBASTIAN" u="1"/>
        <s v="SANTIAGO" u="1"/>
        <s v="SAYLLA" u="1"/>
        <s v="WANCHAQ" u="1"/>
        <s v="ACOMAYO" u="1"/>
        <s v="ACOPIA" u="1"/>
        <s v="ACOS" u="1"/>
        <s v="MOSOC LLACTA" u="1"/>
        <s v="POMACANCHI" u="1"/>
        <s v="RONDOCAN" u="1"/>
        <s v="SANGARARA" u="1"/>
        <s v="ANCAHUASI" u="1"/>
        <s v="CACHIMAYO" u="1"/>
        <s v="CHINCHAYPUJIO" u="1"/>
        <s v="HUAROCONDO" u="1"/>
        <s v="LIMATAMBO" u="1"/>
        <s v="MOLLEPATA" u="1"/>
        <s v="PUCYURA" u="1"/>
        <s v="ZURITE" u="1"/>
        <s v="CALCA" u="1"/>
        <s v="COYA" u="1"/>
        <s v="LAMAY" u="1"/>
        <s v="LARES" u="1"/>
        <s v="PISAC" u="1"/>
        <s v="SAN SALVADOR" u="1"/>
        <s v="TARAY" u="1"/>
        <s v="YANATILE" u="1"/>
        <s v="YANAOCA" u="1"/>
        <s v="CHECCA" u="1"/>
        <s v="KUNTURKANKI" u="1"/>
        <s v="LANGUI" u="1"/>
        <s v="LAYO" u="1"/>
        <s v="QUEHUE" u="1"/>
        <s v="TUPAC AMARU" u="1"/>
        <s v="SICUANI" u="1"/>
        <s v="CHECACUPE" u="1"/>
        <s v="COMBAPATA" u="1"/>
        <s v="MARANGANI" u="1"/>
        <s v="PITUMARCA" u="1"/>
        <s v="TINTA" u="1"/>
        <s v="CAPACMARCA" u="1"/>
        <s v="CHAMACA" u="1"/>
        <s v="COLQUEMARCA" u="1"/>
        <s v="LIVITACA" u="1"/>
        <s v="LLUSCO" u="1"/>
        <s v="QUIÑOTA" u="1"/>
        <s v="VELILLE" u="1"/>
        <s v="ESPINAR" u="1"/>
        <s v="CONDOROMA" u="1"/>
        <s v="OCORURO" u="1"/>
        <s v="PALLPATA" u="1"/>
        <s v="PICHIGUA" u="1"/>
        <s v="SUYCKUTAMBO" u="1"/>
        <s v="ALTO PICHIGUA" u="1"/>
        <s v="SANTA ANA" u="1"/>
        <s v="ECHARATE" u="1"/>
        <s v="HUAYOPATA" u="1"/>
        <s v="MARANURA" u="1"/>
        <s v="QUELLOUNO" u="1"/>
        <s v="KIMBIRI" u="1"/>
        <s v="SANTA TERESA" u="1"/>
        <s v="PICHARI" u="1"/>
        <s v="INKAWASI" u="1"/>
        <s v="VILLA VIRGEN" u="1"/>
        <s v="VILLA KINTIARINA" u="1"/>
        <s v="MEGANTONI" u="1"/>
        <s v="KUMPIRUSHIATO" u="1"/>
        <s v="CIELO PUNCO" u="1"/>
        <s v="MANITEA" u="1"/>
        <s v="UNION ASHÁNINKA" u="1"/>
        <s v="PARURO" u="1"/>
        <s v="ACCHA" u="1"/>
        <s v="CCAPI" u="1"/>
        <s v="COLCHA" u="1"/>
        <s v="HUANOQUITE" u="1"/>
        <s v="OMACHA" u="1"/>
        <s v="PACCARITAMBO" u="1"/>
        <s v="PILLPINTO" u="1"/>
        <s v="YAURISQUE" u="1"/>
        <s v="PAUCARTAMBO" u="1"/>
        <s v="CAICAY" u="1"/>
        <s v="CHALLABAMBA" u="1"/>
        <s v="COLQUEPATA" u="1"/>
        <s v="HUANCARANI" u="1"/>
        <s v="KOSÑIPATA" u="1"/>
        <s v="URCOS" u="1"/>
        <s v="ANDAHUAYLILLAS" u="1"/>
        <s v="CAMANTI" u="1"/>
        <s v="CCARHUAYO" u="1"/>
        <s v="CCATCA" u="1"/>
        <s v="CUSIPATA" u="1"/>
        <s v="HUARO" u="1"/>
        <s v="MARCAPATA" u="1"/>
        <s v="OCONGATE" u="1"/>
        <s v="QUIQUIJANA" u="1"/>
        <s v="URUBAMBA" u="1"/>
        <s v="CHINCHERO" u="1"/>
        <s v="MACHUPICCHU" u="1"/>
        <s v="MARAS" u="1"/>
        <s v="OLLANTAYTAMBO" u="1"/>
        <s v="YUCAY" u="1"/>
        <s v="HUANCAVELICA" u="1"/>
        <s v="ACOBAMBILLA" u="1"/>
        <s v="ACORIA" u="1"/>
        <s v="CONAYCA" u="1"/>
        <s v="CUENCA" u="1"/>
        <s v="HUACHOCOLPA" u="1"/>
        <s v="HUAYLLAHUARA" u="1"/>
        <s v="IZCUCHACA" u="1"/>
        <s v="LARIA" u="1"/>
        <s v="MANTA" u="1"/>
        <s v="MOYA" u="1"/>
        <s v="NUEVO OCCORO" u="1"/>
        <s v="PALCA" u="1"/>
        <s v="PILCHACA" u="1"/>
        <s v="VILCA" u="1"/>
        <s v="YAULI" u="1"/>
        <s v="ASCENSION" u="1"/>
        <s v="HUANDO" u="1"/>
        <s v="CAJA" u="1"/>
        <s v="MARCAS" u="1"/>
        <s v="PAUCARA" u="1"/>
        <s v="ROSARIO" u="1"/>
        <s v="LIRCAY" u="1"/>
        <s v="ANCHONGA" u="1"/>
        <s v="CALLANMARCA" u="1"/>
        <s v="CCOCHACCASA" u="1"/>
        <s v="CHINCHO" u="1"/>
        <s v="CONGALLA" u="1"/>
        <s v="HUANCA-HUANCA" u="1"/>
        <s v="HUAYLLAY GRANDE" u="1"/>
        <s v="JULCAMARCA" u="1"/>
        <s v="SAN ANTONIO DE ANTAPARCO" u="1"/>
        <s v="SANTO TOMAS DE PATA" u="1"/>
        <s v="SECCLLA" u="1"/>
        <s v="CASTROVIRREYNA" u="1"/>
        <s v="ARMA" u="1"/>
        <s v="AURAHUA" u="1"/>
        <s v="CAPILLAS" u="1"/>
        <s v="CHUPAMARCA" u="1"/>
        <s v="COCAS" u="1"/>
        <s v="HUACHOS" u="1"/>
        <s v="HUAMATAMBO" u="1"/>
        <s v="MOLLEPAMPA" u="1"/>
        <s v="TANTARA" u="1"/>
        <s v="TICRAPO" u="1"/>
        <s v="CHURCAMPA" u="1"/>
        <s v="CHINCHIHUASI" u="1"/>
        <s v="EL CARMEN" u="1"/>
        <s v="LOCROJA" u="1"/>
        <s v="PAUCARBAMBA" u="1"/>
        <s v="SAN MIGUEL DE MAYOCC" u="1"/>
        <s v="SAN PEDRO DE CORIS" u="1"/>
        <s v="PACHAMARCA" u="1"/>
        <s v="COSME" u="1"/>
        <s v="HUAYTARA" u="1"/>
        <s v="AYAVI" u="1"/>
        <s v="CORDOVA" u="1"/>
        <s v="HUAYACUNDO ARMA" u="1"/>
        <s v="LARAMARCA" u="1"/>
        <s v="OCOYO" u="1"/>
        <s v="PILPICHACA" u="1"/>
        <s v="QUERCO" u="1"/>
        <s v="QUITO-ARMA" u="1"/>
        <s v="SAN ANTONIO DE CUSICANCHA" u="1"/>
        <s v="SAN FRANCISCO DE SANGAYAICO" u="1"/>
        <s v="SAN ISIDRO" u="1"/>
        <s v="SANTIAGO DE CHOCORVOS" u="1"/>
        <s v="SANTIAGO DE QUIRAHUARA" u="1"/>
        <s v="SANTO DOMINGO DE CAPILLAS" u="1"/>
        <s v="ACOSTAMBO" u="1"/>
        <s v="ACRAQUIA" u="1"/>
        <s v="AHUAYCHA" u="1"/>
        <s v="DANIEL HERNANDEZ" u="1"/>
        <s v="HUARIBAMBA" u="1"/>
        <s v="ÑAHUIMPUQUIO" u="1"/>
        <s v="PAZOS" u="1"/>
        <s v="QUISHUAR" u="1"/>
        <s v="SALCABAMBA" u="1"/>
        <s v="SALCAHUASI" u="1"/>
        <s v="SAN MARCOS DE ROCCHAC" u="1"/>
        <s v="SURCUBAMBA" u="1"/>
        <s v="TINTAY PUNCU" u="1"/>
        <s v="QUICHUAS" u="1"/>
        <s v="ANDAYMARCA" u="1"/>
        <s v="ROBLE" u="1"/>
        <s v="PICHOS" u="1"/>
        <s v="SANTIAGO DE TUCUMA" u="1"/>
        <s v="LAMBRAS" u="1"/>
        <s v="HUANUCO" u="1"/>
        <s v="AMARILIS" u="1"/>
        <s v="CHINCHAO" u="1"/>
        <s v="CHURUBAMBA" u="1"/>
        <s v="MARGOS" u="1"/>
        <s v="QUISQUI" u="1"/>
        <s v="SAN FRANCISCO DE CAYRAN" u="1"/>
        <s v="SAN PEDRO DE CHAULAN" u="1"/>
        <s v="SANTA MARIA DEL VALLE" u="1"/>
        <s v="YARUMAYO" u="1"/>
        <s v="PILLCO MARCA" u="1"/>
        <s v="YACUS" u="1"/>
        <s v="SAN PABLO DE PILLAO" u="1"/>
        <s v="AMBO" u="1"/>
        <s v="CAYNA" u="1"/>
        <s v="COLPAS" u="1"/>
        <s v="CONCHAMARCA" u="1"/>
        <s v="HUACAR" u="1"/>
        <s v="SAN FRANCISCO" u="1"/>
        <s v="SAN RAFAEL" u="1"/>
        <s v="TOMAY KICHWA" u="1"/>
        <s v="LA UNION" u="1"/>
        <s v="CHUQUIS" u="1"/>
        <s v="MARIAS" u="1"/>
        <s v="PACHAS" u="1"/>
        <s v="QUIVILLA" u="1"/>
        <s v="RIPAN" u="1"/>
        <s v="SHUNQUI" u="1"/>
        <s v="SILLAPATA" u="1"/>
        <s v="YANAS" u="1"/>
        <s v="HUACAYBAMBA" u="1"/>
        <s v="CANCHABAMBA" u="1"/>
        <s v="PINRA" u="1"/>
        <s v="LLATA" u="1"/>
        <s v="ARANCAY" u="1"/>
        <s v="CHAVIN DE PARIARCA" u="1"/>
        <s v="JACAS GRANDE" u="1"/>
        <s v="JIRCAN" u="1"/>
        <s v="MONZON" u="1"/>
        <s v="PUNCHAO" u="1"/>
        <s v="PUÑOS" u="1"/>
        <s v="SINGA" u="1"/>
        <s v="TANTAMAYO" u="1"/>
        <s v="RUPA-RUPA" u="1"/>
        <s v="DANIEL ALOMIA ROBLES" u="1"/>
        <s v="HERMILIO VALDIZAN" u="1"/>
        <s v="JOSE CRESPO Y CASTILLO" u="1"/>
        <s v="LUYANDO" u="1"/>
        <s v="MARIANO DAMASO BERAUN" u="1"/>
        <s v="PUCAYACU" u="1"/>
        <s v="CASTILLO GRANDE" u="1"/>
        <s v="PUEBLO NUEVO" u="1"/>
        <s v="SANTO DOMINGO DE ANDA" u="1"/>
        <s v="HUACRACHUCO" u="1"/>
        <s v="CHOLON" u="1"/>
        <s v="SAN BUENAVENTURA" u="1"/>
        <s v="LA MORADA" u="1"/>
        <s v="SANTA ROSA DE ALTO YANAJANCA" u="1"/>
        <s v="PANAO" u="1"/>
        <s v="CHAGLLA" u="1"/>
        <s v="MOLINO" u="1"/>
        <s v="UMARI" u="1"/>
        <s v="PUERTO INCA" u="1"/>
        <s v="CODO DEL POZUZO" u="1"/>
        <s v="HONORIA" u="1"/>
        <s v="TOURNAVISTA" u="1"/>
        <s v="YUYAPICHIS" u="1"/>
        <s v="BAÑOS" u="1"/>
        <s v="JIVIA" u="1"/>
        <s v="QUEROPALCA" u="1"/>
        <s v="RONDOS" u="1"/>
        <s v="SAN FRANCISCO DE ASIS" u="1"/>
        <s v="SAN MIGUEL DE CAURI" u="1"/>
        <s v="CHAVINILLO" u="1"/>
        <s v="CAHUAC" u="1"/>
        <s v="CHACABAMBA" u="1"/>
        <s v="APARICIO POMARES" u="1"/>
        <s v="JACAS CHICO" u="1"/>
        <s v="OBAS" u="1"/>
        <s v="CHORAS" u="1"/>
        <s v="ICA" u="1"/>
        <s v="LA TINGUIÑA" u="1"/>
        <s v="LOS AQUIJES" u="1"/>
        <s v="OCUCAJE" u="1"/>
        <s v="PACHACUTEC" u="1"/>
        <s v="PARCONA" u="1"/>
        <s v="SALAS" u="1"/>
        <s v="SAN JOSE DE LOS MOLINOS" u="1"/>
        <s v="SUBTANJALLA" u="1"/>
        <s v="TATE" u="1"/>
        <s v="YAUCA DEL ROSARIO" u="1"/>
        <s v="CHINCHA ALTA" u="1"/>
        <s v="ALTO LARAN" u="1"/>
        <s v="CHAVIN" u="1"/>
        <s v="CHINCHA BAJA" u="1"/>
        <s v="GROCIO PRADO" u="1"/>
        <s v="SAN JUAN DE YANAC" u="1"/>
        <s v="SAN PEDRO DE HUACARPANA" u="1"/>
        <s v="SUNAMPE" u="1"/>
        <s v="TAMBO DE MORA" u="1"/>
        <s v="NAZCA" u="1"/>
        <s v="CHANGUILLO" u="1"/>
        <s v="EL INGENIO" u="1"/>
        <s v="MARCONA" u="1"/>
        <s v="PALPA" u="1"/>
        <s v="LLIPATA" u="1"/>
        <s v="TIBILLO" u="1"/>
        <s v="PISCO" u="1"/>
        <s v="HUANCANO" u="1"/>
        <s v="HUMAY" u="1"/>
        <s v="PARACAS" u="1"/>
        <s v="SAN ANDRES" u="1"/>
        <s v="SAN CLEMENTE" u="1"/>
        <s v="TUPAC AMARU INCA" u="1"/>
        <s v="HUANCAYO" u="1"/>
        <s v="CARHUACALLANGA" u="1"/>
        <s v="CHACAPAMPA" u="1"/>
        <s v="CHICCHE" u="1"/>
        <s v="CHILCA" u="1"/>
        <s v="CHONGOS ALTO" u="1"/>
        <s v="CHUPURO" u="1"/>
        <s v="CULLHUAS" u="1"/>
        <s v="EL TAMBO" u="1"/>
        <s v="HUACRAPUQUIO" u="1"/>
        <s v="HUALHUAS" u="1"/>
        <s v="HUANCAN" u="1"/>
        <s v="HUASICANCHA" u="1"/>
        <s v="HUAYUCACHI" u="1"/>
        <s v="INGENIO" u="1"/>
        <s v="PILCOMAYO" u="1"/>
        <s v="QUICHUAY" u="1"/>
        <s v="QUILCAS" u="1"/>
        <s v="SAN AGUSTIN" u="1"/>
        <s v="SAN JERONIMO DE TUNAN" u="1"/>
        <s v="SAÑO" u="1"/>
        <s v="SAPALLANGA" u="1"/>
        <s v="SICAYA" u="1"/>
        <s v="SANTO DOMINGO DE ACOBAMBA" u="1"/>
        <s v="VIQUES" u="1"/>
        <s v="ANDAMARCA" u="1"/>
        <s v="CHAMBARA" u="1"/>
        <s v="COMAS" u="1"/>
        <s v="HEROINAS TOLEDO" u="1"/>
        <s v="MANZANARES" u="1"/>
        <s v="MATAHUASI" u="1"/>
        <s v="MITO" u="1"/>
        <s v="NUEVE DE JULIO" u="1"/>
        <s v="ORCOTUNA" u="1"/>
        <s v="SAN JOSE DE QUERO" u="1"/>
        <s v="SANTA ROSA DE OCOPA" u="1"/>
        <s v="CHANCHAMAYO" u="1"/>
        <s v="PERENE" u="1"/>
        <s v="PICHANAKI" u="1"/>
        <s v="SAN LUIS DE SHUARO" u="1"/>
        <s v="SAN RAMON" u="1"/>
        <s v="VITOC" u="1"/>
        <s v="JAUJA" u="1"/>
        <s v="ACOLLA" u="1"/>
        <s v="APATA" u="1"/>
        <s v="ATAURA" u="1"/>
        <s v="CANCHAYLLO" u="1"/>
        <s v="CURICACA" u="1"/>
        <s v="EL MANTARO" u="1"/>
        <s v="HUAMALI" u="1"/>
        <s v="HUARIPAMPA" u="1"/>
        <s v="HUERTAS" u="1"/>
        <s v="JANJAILLO" u="1"/>
        <s v="JULCAN" u="1"/>
        <s v="LEONOR ORDOÑEZ" u="1"/>
        <s v="LLOCLLAPAMPA" u="1"/>
        <s v="MARCO" u="1"/>
        <s v="MASMA" u="1"/>
        <s v="MASMA CHICCHE" u="1"/>
        <s v="MOLINOS" u="1"/>
        <s v="MONOBAMBA" u="1"/>
        <s v="MUQUI" u="1"/>
        <s v="MUQUIYAUYO" u="1"/>
        <s v="PACA" u="1"/>
        <s v="PANCAN" u="1"/>
        <s v="PARCO" u="1"/>
        <s v="POMACANCHA" u="1"/>
        <s v="RICRAN" u="1"/>
        <s v="SAN LORENZO" u="1"/>
        <s v="SAN PEDRO DE CHUNAN" u="1"/>
        <s v="SAUSA" u="1"/>
        <s v="SINCOS" u="1"/>
        <s v="TUNAN MARCA" u="1"/>
        <s v="YAUYOS" u="1"/>
        <s v="JUNIN" u="1"/>
        <s v="CARHUAMAYO" u="1"/>
        <s v="ONDORES" u="1"/>
        <s v="ULCUMAYO" u="1"/>
        <s v="SATIPO" u="1"/>
        <s v="COVIRIALI" u="1"/>
        <s v="LLAYLLA" u="1"/>
        <s v="MAZAMARI" u="1"/>
        <s v="PAMPA HERMOSA" u="1"/>
        <s v="PANGOA" u="1"/>
        <s v="RIO NEGRO" u="1"/>
        <s v="RIO TAMBO" u="1"/>
        <s v="VIZCATAN DEL ENE" u="1"/>
        <s v="TARMA" u="1"/>
        <s v="HUARICOLCA" u="1"/>
        <s v="HUASAHUASI" u="1"/>
        <s v="PALCAMAYO" u="1"/>
        <s v="SAN PEDRO DE CAJAS" u="1"/>
        <s v="TAPO" u="1"/>
        <s v="LA OROYA" u="1"/>
        <s v="CHACAPALPA" u="1"/>
        <s v="HUAY-HUAY" u="1"/>
        <s v="MARCAPOMACOCHA" u="1"/>
        <s v="MOROCOCHA" u="1"/>
        <s v="SANTA BARBARA DE CARHUACAYAN" u="1"/>
        <s v="SANTA ROSA DE SACCO" u="1"/>
        <s v="SUITUCANCHA" u="1"/>
        <s v="CHUPACA" u="1"/>
        <s v="AHUAC" u="1"/>
        <s v="CHONGOS BAJO" u="1"/>
        <s v="HUACHAC" u="1"/>
        <s v="HUAMANCACA CHICO" u="1"/>
        <s v="SAN JUAN DE ISCOS" u="1"/>
        <s v="SAN JUAN DE JARPA" u="1"/>
        <s v="TRES DE DICIEMBRE" u="1"/>
        <s v="YANACANCHA" u="1"/>
        <s v="TRUJILLO" u="1"/>
        <s v="FLORENCIA DE MORA" u="1"/>
        <s v="HUANCHACO" u="1"/>
        <s v="LAREDO" u="1"/>
        <s v="MOCHE" u="1"/>
        <s v="POROTO" u="1"/>
        <s v="SALAVERRY" u="1"/>
        <s v="SIMBAL" u="1"/>
        <s v="VICTOR LARCO HERRERA" u="1"/>
        <s v="ALTO TRUJILLO" u="1"/>
        <s v="ASCOPE" u="1"/>
        <s v="CHICAMA" u="1"/>
        <s v="CHOCOPE" u="1"/>
        <s v="MAGDALENA DE CAO" u="1"/>
        <s v="PAIJAN" u="1"/>
        <s v="RAZURI" u="1"/>
        <s v="SANTIAGO DE CAO" u="1"/>
        <s v="CASA GRANDE" u="1"/>
        <s v="CONDORMARCA" u="1"/>
        <s v="LONGOTEA" u="1"/>
        <s v="UCHUMARCA" u="1"/>
        <s v="UCUNCHA" u="1"/>
        <s v="CHEPEN" u="1"/>
        <s v="PACANGA" u="1"/>
        <s v="CALAMARCA" u="1"/>
        <s v="CARABAMBA" u="1"/>
        <s v="HUASO" u="1"/>
        <s v="OTUZCO" u="1"/>
        <s v="AGALLPAMPA" u="1"/>
        <s v="CHARAT" u="1"/>
        <s v="HUARANCHAL" u="1"/>
        <s v="LA CUESTA" u="1"/>
        <s v="MACHE" u="1"/>
        <s v="PARANDAY" u="1"/>
        <s v="SALPO" u="1"/>
        <s v="SINSICAP" u="1"/>
        <s v="USQUIL" u="1"/>
        <s v="SAN PEDRO DE LLOC" u="1"/>
        <s v="GUADALUPE" u="1"/>
        <s v="JEQUETEPEQUE" u="1"/>
        <s v="PACASMAYO" u="1"/>
        <s v="SAN JOSE" u="1"/>
        <s v="TAYABAMBA" u="1"/>
        <s v="BULDIBUYO" u="1"/>
        <s v="CHILLIA" u="1"/>
        <s v="HUANCASPATA" u="1"/>
        <s v="HUAYLILLAS" u="1"/>
        <s v="HUAYO" u="1"/>
        <s v="ONGON" u="1"/>
        <s v="PARCOY" u="1"/>
        <s v="PATAZ" u="1"/>
        <s v="PIAS" u="1"/>
        <s v="SANTIAGO DE CHALLAS" u="1"/>
        <s v="TAURIJA" u="1"/>
        <s v="URPAY" u="1"/>
        <s v="HUAMACHUCO" u="1"/>
        <s v="CHUGAY" u="1"/>
        <s v="COCHORCO" u="1"/>
        <s v="CURGOS" u="1"/>
        <s v="MARCABAL" u="1"/>
        <s v="SANAGORAN" u="1"/>
        <s v="SARIN" u="1"/>
        <s v="SARTIMBAMBA" u="1"/>
        <s v="SANTIAGO DE CHUCO" u="1"/>
        <s v="ANGASMARCA" u="1"/>
        <s v="CACHICADAN" u="1"/>
        <s v="MOLLEBAMBA" u="1"/>
        <s v="QUIRUVILCA" u="1"/>
        <s v="SANTA CRUZ DE CHUCA" u="1"/>
        <s v="SITABAMBA" u="1"/>
        <s v="CASCAS" u="1"/>
        <s v="MARMOT" u="1"/>
        <s v="SAYAPULLO" u="1"/>
        <s v="VIRU" u="1"/>
        <s v="CHAO" u="1"/>
        <s v="GUADALUPITO" u="1"/>
        <s v="CHICLAYO" u="1"/>
        <s v="CHONGOYAPE" u="1"/>
        <s v="ETEN" u="1"/>
        <s v="ETEN PUERTO" u="1"/>
        <s v="JOSE LEONARDO ORTIZ" u="1"/>
        <s v="LA VICTORIA" u="1"/>
        <s v="LAGUNAS" u="1"/>
        <s v="MONSEFU" u="1"/>
        <s v="NUEVA ARICA" u="1"/>
        <s v="OYOTUN" u="1"/>
        <s v="PICSI" u="1"/>
        <s v="PIMENTEL" u="1"/>
        <s v="REQUE" u="1"/>
        <s v="SAÑA" u="1"/>
        <s v="CAYALTI" u="1"/>
        <s v="PATAPO" u="1"/>
        <s v="POMALCA" u="1"/>
        <s v="PUCALA" u="1"/>
        <s v="TUMAN" u="1"/>
        <s v="FERREÑAFE" u="1"/>
        <s v="CAÑARIS" u="1"/>
        <s v="INCAHUASI" u="1"/>
        <s v="MANUEL ANTONIO MESONES MURO" u="1"/>
        <s v="PITIPO" u="1"/>
        <s v="LAMBAYEQUE" u="1"/>
        <s v="CHOCHOPE" u="1"/>
        <s v="ILLIMO" u="1"/>
        <s v="JAYANCA" u="1"/>
        <s v="MOCHUMI" u="1"/>
        <s v="MORROPE" u="1"/>
        <s v="MOTUPE" u="1"/>
        <s v="OLMOS" u="1"/>
        <s v="PACORA" u="1"/>
        <s v="TUCUME" u="1"/>
        <s v="LIMA" u="1"/>
        <s v="ANCON" u="1"/>
        <s v="ATE" u="1"/>
        <s v="BARRANCO" u="1"/>
        <s v="BREÑA" u="1"/>
        <s v="CARABAYLLO" u="1"/>
        <s v="CHACLACAYO" u="1"/>
        <s v="CHORRILLOS" u="1"/>
        <s v="CIENEGUILLA" u="1"/>
        <s v="EL AGUSTINO" u="1"/>
        <s v="JESUS MARIA" u="1"/>
        <s v="LA MOLINA" u="1"/>
        <s v="LINCE" u="1"/>
        <s v="LOS OLIVOS" u="1"/>
        <s v="LURIGANCHO" u="1"/>
        <s v="LURIN" u="1"/>
        <s v="MAGDALENA DEL MAR" u="1"/>
        <s v="PACHACAMAC" u="1"/>
        <s v="PUCUSANA" u="1"/>
        <s v="PUENTE PIEDRA" u="1"/>
        <s v="PUNTA HERMOSA" u="1"/>
        <s v="PUNTA NEGRA" u="1"/>
        <s v="RIMAC" u="1"/>
        <s v="SAN BARTOLO" u="1"/>
        <s v="SAN BORJA" u="1"/>
        <s v="SAN JUAN DE LURIGANCHO" u="1"/>
        <s v="SAN JUAN DE MIRAFLORES" u="1"/>
        <s v="SAN MARTIN DE PORRES" u="1"/>
        <s v="SANTA ANITA" u="1"/>
        <s v="SANTA MARIA DEL MAR" u="1"/>
        <s v="SANTIAGO DE SURCO" u="1"/>
        <s v="SURQUILLO" u="1"/>
        <s v="VILLA EL SALVADOR" u="1"/>
        <s v="VILLA MARIA DEL TRIUNFO" u="1"/>
        <s v="BARRANCA" u="1"/>
        <s v="PARAMONGA" u="1"/>
        <s v="PATIVILCA" u="1"/>
        <s v="SUPE" u="1"/>
        <s v="SUPE PUERTO" u="1"/>
        <s v="CAJATAMBO" u="1"/>
        <s v="COPA" u="1"/>
        <s v="GORGOR" u="1"/>
        <s v="HUANCAPON" u="1"/>
        <s v="MANAS" u="1"/>
        <s v="CANTA" u="1"/>
        <s v="ARAHUAY" u="1"/>
        <s v="HUAMANTANGA" u="1"/>
        <s v="HUAROS" u="1"/>
        <s v="LACHAQUI" u="1"/>
        <s v="SANTA ROSA DE QUIVES" u="1"/>
        <s v="SAN VICENTE DE CAÑETE" u="1"/>
        <s v="ASIA" u="1"/>
        <s v="CALANGO" u="1"/>
        <s v="CERRO AZUL" u="1"/>
        <s v="COAYLLO" u="1"/>
        <s v="IMPERIAL" u="1"/>
        <s v="LUNAHUANA" u="1"/>
        <s v="MALA" u="1"/>
        <s v="NUEVO IMPERIAL" u="1"/>
        <s v="PACARAN" u="1"/>
        <s v="QUILMANA" u="1"/>
        <s v="SANTA CRUZ DE FLORES" u="1"/>
        <s v="ZUÑIGA" u="1"/>
        <s v="HUARAL" u="1"/>
        <s v="ATAVILLOS ALTO" u="1"/>
        <s v="ATAVILLOS BAJO" u="1"/>
        <s v="AUCALLAMA" u="1"/>
        <s v="IHUARI" u="1"/>
        <s v="LAMPIAN" u="1"/>
        <s v="PACARAOS" u="1"/>
        <s v="SAN MIGUEL DE ACOS" u="1"/>
        <s v="SANTA CRUZ DE ANDAMARCA" u="1"/>
        <s v="SUMBILCA" u="1"/>
        <s v="VEINTISIETE DE NOVIEMBRE" u="1"/>
        <s v="MATUCANA" u="1"/>
        <s v="ANTIOQUIA" u="1"/>
        <s v="CALLAHUANCA" u="1"/>
        <s v="CARAMPOMA" u="1"/>
        <s v="CHICLA" u="1"/>
        <s v="HUACHUPAMPA" u="1"/>
        <s v="HUANZA" u="1"/>
        <s v="HUAROCHIRI" u="1"/>
        <s v="LAHUAYTAMBO" u="1"/>
        <s v="LANGA" u="1"/>
        <s v="LARAOS" u="1"/>
        <s v="MARIATANA" u="1"/>
        <s v="RICARDO PALMA" u="1"/>
        <s v="SAN ANDRES DE TUPICOCHA" u="1"/>
        <s v="SAN BARTOLOME" u="1"/>
        <s v="SAN DAMIAN" u="1"/>
        <s v="SAN JUAN DE IRIS" u="1"/>
        <s v="SAN JUAN DE TANTARANCHE" u="1"/>
        <s v="SAN LORENZO DE QUINTI" u="1"/>
        <s v="SAN MATEO" u="1"/>
        <s v="SAN MATEO DE OTAO" u="1"/>
        <s v="SAN PEDRO DE CASTA" u="1"/>
        <s v="SAN PEDRO DE HUANCAYRE" u="1"/>
        <s v="SANGALLAYA" u="1"/>
        <s v="SANTA CRUZ DE COCACHACRA" u="1"/>
        <s v="SANTA EULALIA" u="1"/>
        <s v="SANTIAGO DE ANCHUCAYA" u="1"/>
        <s v="SANTIAGO DE TUNA" u="1"/>
        <s v="SANTO DOMINGO DE LOS OLLEROS" u="1"/>
        <s v="SURCO" u="1"/>
        <s v="HUACHO" u="1"/>
        <s v="AMBAR" u="1"/>
        <s v="CALETA DE CARQUIN" u="1"/>
        <s v="CHECRAS" u="1"/>
        <s v="HUALMAY" u="1"/>
        <s v="HUAURA" u="1"/>
        <s v="PACCHO" u="1"/>
        <s v="SANTA LEONOR" u="1"/>
        <s v="SANTA MARIA" u="1"/>
        <s v="SAYAN" u="1"/>
        <s v="VEGUETA" u="1"/>
        <s v="OYON" u="1"/>
        <s v="ANDAJES" u="1"/>
        <s v="CAUJUL" u="1"/>
        <s v="COCHAMARCA" u="1"/>
        <s v="NAVAN" u="1"/>
        <s v="PACHANGARA" u="1"/>
        <s v="ALIS" u="1"/>
        <s v="AYAUCA" u="1"/>
        <s v="AYAVIRI" u="1"/>
        <s v="AZANGARO" u="1"/>
        <s v="CACRA" u="1"/>
        <s v="CARANIA" u="1"/>
        <s v="CATAHUASI" u="1"/>
        <s v="CHOCOS" u="1"/>
        <s v="COLONIA" u="1"/>
        <s v="HONGOS" u="1"/>
        <s v="HUAMPARA" u="1"/>
        <s v="HUANCAYA" u="1"/>
        <s v="HUANGASCAR" u="1"/>
        <s v="HUANTAN" u="1"/>
        <s v="HUAÑEC" u="1"/>
        <s v="LINCHA" u="1"/>
        <s v="MADEAN" u="1"/>
        <s v="OMAS" u="1"/>
        <s v="PUTINZA" u="1"/>
        <s v="QUINCHES" u="1"/>
        <s v="QUINOCAY" u="1"/>
        <s v="SAN JOAQUIN" u="1"/>
        <s v="SAN PEDRO DE PILAS" u="1"/>
        <s v="TANTA" u="1"/>
        <s v="TAURIPAMPA" u="1"/>
        <s v="TOMAS" u="1"/>
        <s v="TUPE" u="1"/>
        <s v="VIÑAC" u="1"/>
        <s v="VITIS" u="1"/>
        <s v="IQUITOS" u="1"/>
        <s v="ALTO NANAY" u="1"/>
        <s v="FERNANDO LORES" u="1"/>
        <s v="INDIANA" u="1"/>
        <s v="LAS AMAZONAS" u="1"/>
        <s v="MAZAN" u="1"/>
        <s v="NAPO" u="1"/>
        <s v="PUNCHANA" u="1"/>
        <s v="TORRES CAUSANA" u="1"/>
        <s v="YURIMAGUAS" u="1"/>
        <s v="BALSAPUERTO" u="1"/>
        <s v="JEBEROS" u="1"/>
        <s v="TENIENTE CESAR LOPEZ ROJAS" u="1"/>
        <s v="NAUTA" u="1"/>
        <s v="PARINARI" u="1"/>
        <s v="TIGRE" u="1"/>
        <s v="TROMPETEROS" u="1"/>
        <s v="URARINAS" u="1"/>
        <s v="RAMON CASTILLA" u="1"/>
        <s v="PEBAS" u="1"/>
        <s v="YAVARI" u="1"/>
        <s v="REQUENA" u="1"/>
        <s v="ALTO TAPICHE" u="1"/>
        <s v="CAPELO" u="1"/>
        <s v="EMILIO SAN MARTIN" u="1"/>
        <s v="MAQUIA" u="1"/>
        <s v="PUINAHUA" u="1"/>
        <s v="SAQUENA" u="1"/>
        <s v="SOPLIN" u="1"/>
        <s v="TAPICHE" u="1"/>
        <s v="JENARO HERRERA" u="1"/>
        <s v="YAQUERANA" u="1"/>
        <s v="CONTAMANA" u="1"/>
        <s v="INAHUAYA" u="1"/>
        <s v="PADRE MARQUEZ" u="1"/>
        <s v="SARAYACU" u="1"/>
        <s v="VARGAS GUERRA" u="1"/>
        <s v="CAHUAPANAS" u="1"/>
        <s v="MANSERICHE" u="1"/>
        <s v="MORONA" u="1"/>
        <s v="PASTAZA" u="1"/>
        <s v="ANDOAS" u="1"/>
        <s v="PUTUMAYO" u="1"/>
        <s v="ROSA PANDURO" u="1"/>
        <s v="TENIENTE MANUEL CLAVERO" u="1"/>
        <s v="YAGUAS" u="1"/>
        <s v="TAMBOPATA" u="1"/>
        <s v="INAMBARI" u="1"/>
        <s v="LAS PIEDRAS" u="1"/>
        <s v="LABERINTO" u="1"/>
        <s v="MANU" u="1"/>
        <s v="FITZCARRALD" u="1"/>
        <s v="MADRE DE DIOS" u="1"/>
        <s v="HUEPETUHE" u="1"/>
        <s v="IÑAPARI" u="1"/>
        <s v="IBERIA" u="1"/>
        <s v="TAHUAMANU" u="1"/>
        <s v="MOQUEGUA" u="1"/>
        <s v="CARUMAS" u="1"/>
        <s v="CUCHUMBAYA" u="1"/>
        <s v="SAMEGUA" u="1"/>
        <s v="TORATA" u="1"/>
        <s v="OMATE" u="1"/>
        <s v="CHOJATA" u="1"/>
        <s v="COALAQUE" u="1"/>
        <s v="ICHUÑA" u="1"/>
        <s v="LA CAPILLA" u="1"/>
        <s v="LLOQUE" u="1"/>
        <s v="MATALAQUE" u="1"/>
        <s v="PUQUINA" u="1"/>
        <s v="QUINISTAQUILLAS" u="1"/>
        <s v="UBINAS" u="1"/>
        <s v="YUNGA" u="1"/>
        <s v="ILO" u="1"/>
        <s v="EL ALGARROBAL" u="1"/>
        <s v="PACOCHA" u="1"/>
        <s v="CHAUPIMARCA" u="1"/>
        <s v="HUACHON" u="1"/>
        <s v="HUARIACA" u="1"/>
        <s v="HUAYLLAY" u="1"/>
        <s v="NINACACA" u="1"/>
        <s v="PALLANCHACRA" u="1"/>
        <s v="SAN FRANCISCO DE ASIS DE YARUSYACAN" u="1"/>
        <s v="SIMON BOLIVAR" u="1"/>
        <s v="TICLACAYAN" u="1"/>
        <s v="TINYAHUARCO" u="1"/>
        <s v="VICCO" u="1"/>
        <s v="YANAHUANCA" u="1"/>
        <s v="CHACAYAN" u="1"/>
        <s v="GOYLLARISQUIZGA" u="1"/>
        <s v="PAUCAR" u="1"/>
        <s v="SAN PEDRO DE PILLAO" u="1"/>
        <s v="SANTA ANA DE TUSI" u="1"/>
        <s v="TAPUC" u="1"/>
        <s v="OXAPAMPA" u="1"/>
        <s v="CHONTABAMBA" u="1"/>
        <s v="HUANCABAMBA" u="1"/>
        <s v="PALCAZU" u="1"/>
        <s v="POZUZO" u="1"/>
        <s v="PUERTO BERMUDEZ" u="1"/>
        <s v="VILLA RICA" u="1"/>
        <s v="CONSTITUCIÓN" u="1"/>
        <s v="PIURA" u="1"/>
        <s v="CASTILLA" u="1"/>
        <s v="CATACAOS" u="1"/>
        <s v="CURA MORI" u="1"/>
        <s v="EL TALLAN" u="1"/>
        <s v="LA ARENA" u="1"/>
        <s v="LAS LOMAS" u="1"/>
        <s v="TAMBO GRANDE" u="1"/>
        <s v="VEINTISEIS DE OCTUBRE" u="1"/>
        <s v="AYABACA" u="1"/>
        <s v="FRIAS" u="1"/>
        <s v="JILILI" u="1"/>
        <s v="MONTERO" u="1"/>
        <s v="PACAIPAMPA" u="1"/>
        <s v="PAIMAS" u="1"/>
        <s v="SAPILLICA" u="1"/>
        <s v="SICCHEZ" u="1"/>
        <s v="SUYO" u="1"/>
        <s v="CANCHAQUE" u="1"/>
        <s v="EL CARMEN DE LA FRONTERA" u="1"/>
        <s v="HUARMACA" u="1"/>
        <s v="LALAQUIZ" u="1"/>
        <s v="SAN MIGUEL DE EL FAIQUE" u="1"/>
        <s v="SONDOR" u="1"/>
        <s v="SONDORILLO" u="1"/>
        <s v="CHULUCANAS" u="1"/>
        <s v="BUENOS AIRES" u="1"/>
        <s v="CHALACO" u="1"/>
        <s v="LA MATANZA" u="1"/>
        <s v="MORROPON" u="1"/>
        <s v="SALITRAL" u="1"/>
        <s v="SAN JUAN DE BIGOTE" u="1"/>
        <s v="SANTA CATALINA DE MOSSA" u="1"/>
        <s v="SANTO DOMINGO" u="1"/>
        <s v="YAMANGO" u="1"/>
        <s v="PAITA" u="1"/>
        <s v="AMOTAPE" u="1"/>
        <s v="ARENAL" u="1"/>
        <s v="COLAN" u="1"/>
        <s v="LA HUACA" u="1"/>
        <s v="TAMARINDO" u="1"/>
        <s v="VICHAYAL" u="1"/>
        <s v="SULLANA" u="1"/>
        <s v="IGNACIO ESCUDERO" u="1"/>
        <s v="LANCONES" u="1"/>
        <s v="MARCAVELICA" u="1"/>
        <s v="MIGUEL CHECA" u="1"/>
        <s v="QUERECOTILLO" u="1"/>
        <s v="PARIÑAS" u="1"/>
        <s v="EL ALTO" u="1"/>
        <s v="LA BREA" u="1"/>
        <s v="LOBITOS" u="1"/>
        <s v="LOS ORGANOS" u="1"/>
        <s v="MANCORA" u="1"/>
        <s v="SECHURA" u="1"/>
        <s v="BELLAVISTA DE LA UNION" u="1"/>
        <s v="BERNAL" u="1"/>
        <s v="CRISTO NOS VALGA" u="1"/>
        <s v="VICE" u="1"/>
        <s v="RINCONADA LLICUAR" u="1"/>
        <s v="PUNO" u="1"/>
        <s v="ACORA" u="1"/>
        <s v="AMANTANI" u="1"/>
        <s v="ATUNCOLLA" u="1"/>
        <s v="CAPACHICA" u="1"/>
        <s v="CHUCUITO" u="1"/>
        <s v="COATA" u="1"/>
        <s v="MAÑAZO" u="1"/>
        <s v="PAUCARCOLLA" u="1"/>
        <s v="PICHACANI" u="1"/>
        <s v="PLATERIA" u="1"/>
        <s v="TIQUILLACA" u="1"/>
        <s v="VILQUE" u="1"/>
        <s v="ACHAYA" u="1"/>
        <s v="ARAPA" u="1"/>
        <s v="ASILLO" u="1"/>
        <s v="CAMINACA" u="1"/>
        <s v="CHUPA" u="1"/>
        <s v="JOSE DOMINGO CHOQUEHUANCA" u="1"/>
        <s v="MUÑANI" u="1"/>
        <s v="POTONI" u="1"/>
        <s v="SAMAN" u="1"/>
        <s v="SAN ANTON" u="1"/>
        <s v="SAN JUAN DE SALINAS" u="1"/>
        <s v="SANTIAGO DE PUPUJA" u="1"/>
        <s v="TIRAPATA" u="1"/>
        <s v="JULI" u="1"/>
        <s v="DESAGUADERO" u="1"/>
        <s v="HUACULLANI" u="1"/>
        <s v="KELLUYO" u="1"/>
        <s v="PISACOMA" u="1"/>
        <s v="POMATA" u="1"/>
        <s v="ZEPITA" u="1"/>
        <s v="ILAVE" u="1"/>
        <s v="CAPAZO" u="1"/>
        <s v="PILCUYO" u="1"/>
        <s v="CONDURIRI" u="1"/>
        <s v="HUANCANE" u="1"/>
        <s v="COJATA" u="1"/>
        <s v="HUATASANI" u="1"/>
        <s v="INCHUPALLA" u="1"/>
        <s v="PUSI" u="1"/>
        <s v="ROSASPATA" u="1"/>
        <s v="TARACO" u="1"/>
        <s v="VILQUE CHICO" u="1"/>
        <s v="CABANILLA" u="1"/>
        <s v="CALAPUJA" u="1"/>
        <s v="NICASIO" u="1"/>
        <s v="OCUVIRI" u="1"/>
        <s v="PARATIA" u="1"/>
        <s v="VILAVILA" u="1"/>
        <s v="ANTAUTA" u="1"/>
        <s v="CUPI" u="1"/>
        <s v="LLALLI" u="1"/>
        <s v="MACARI" u="1"/>
        <s v="NUÑOA" u="1"/>
        <s v="ORURILLO" u="1"/>
        <s v="UMACHIRI" u="1"/>
        <s v="MOHO" u="1"/>
        <s v="CONIMA" u="1"/>
        <s v="HUAYRAPATA" u="1"/>
        <s v="TILALI" u="1"/>
        <s v="PUTINA" u="1"/>
        <s v="ANANEA" u="1"/>
        <s v="PEDRO VILCA APAZA" u="1"/>
        <s v="QUILCAPUNCU" u="1"/>
        <s v="SINA" u="1"/>
        <s v="JULIACA" u="1"/>
        <s v="CABANILLAS" u="1"/>
        <s v="CARACOTO" u="1"/>
        <s v="SANDIA" u="1"/>
        <s v="CUYOCUYO" u="1"/>
        <s v="LIMBANI" u="1"/>
        <s v="PATAMBUCO" u="1"/>
        <s v="PHARA" u="1"/>
        <s v="QUIACA" u="1"/>
        <s v="SAN JUAN DEL ORO" u="1"/>
        <s v="YANAHUAYA" u="1"/>
        <s v="ALTO INAMBARI" u="1"/>
        <s v="SAN PEDRO DE PUTINA PUNCO" u="1"/>
        <s v="YUNGUYO" u="1"/>
        <s v="ANAPIA" u="1"/>
        <s v="COPANI" u="1"/>
        <s v="CUTURAPI" u="1"/>
        <s v="OLLARAYA" u="1"/>
        <s v="TINICACHI" u="1"/>
        <s v="UNICACHI" u="1"/>
        <s v="MOYOBAMBA" u="1"/>
        <s v="CALZADA" u="1"/>
        <s v="HABANA" u="1"/>
        <s v="JEPELACIO" u="1"/>
        <s v="SORITOR" u="1"/>
        <s v="YANTALO" u="1"/>
        <s v="ALTO BIAVO" u="1"/>
        <s v="BAJO BIAVO" u="1"/>
        <s v="HUALLAGA" u="1"/>
        <s v="SAN JOSE DE SISA" u="1"/>
        <s v="AGUA BLANCA" u="1"/>
        <s v="SAN MARTIN" u="1"/>
        <s v="SHATOJA" u="1"/>
        <s v="SAPOSOA" u="1"/>
        <s v="ALTO SAPOSOA" u="1"/>
        <s v="EL ESLABON" u="1"/>
        <s v="PISCOYACU" u="1"/>
        <s v="SACANCHE" u="1"/>
        <s v="TINGO DE SAPOSOA" u="1"/>
        <s v="LAMAS" u="1"/>
        <s v="ALONSO DE ALVARADO" u="1"/>
        <s v="BARRANQUITA" u="1"/>
        <s v="CAYNARACHI" u="1"/>
        <s v="CUÑUMBUQUI" u="1"/>
        <s v="PINTO RECODO" u="1"/>
        <s v="RUMISAPA" u="1"/>
        <s v="SAN ROQUE DE CUMBAZA" u="1"/>
        <s v="SHANAO" u="1"/>
        <s v="TABALOSOS" u="1"/>
        <s v="ZAPATERO" u="1"/>
        <s v="JUANJUI" u="1"/>
        <s v="CAMPANILLA" u="1"/>
        <s v="HUICUNGO" u="1"/>
        <s v="PACHIZA" u="1"/>
        <s v="PAJARILLO" u="1"/>
        <s v="PICOTA" u="1"/>
        <s v="CASPISAPA" u="1"/>
        <s v="PILLUANA" u="1"/>
        <s v="PUCACACA" u="1"/>
        <s v="SAN HILARION" u="1"/>
        <s v="SHAMBOYACU" u="1"/>
        <s v="TINGO DE PONASA" u="1"/>
        <s v="TRES UNIDOS" u="1"/>
        <s v="RIOJA" u="1"/>
        <s v="AWAJUN" u="1"/>
        <s v="ELIAS SOPLIN VARGAS" u="1"/>
        <s v="NUEVA CAJAMARCA" u="1"/>
        <s v="PARDO MIGUEL" u="1"/>
        <s v="POSIC" u="1"/>
        <s v="SAN FERNANDO" u="1"/>
        <s v="YORONGOS" u="1"/>
        <s v="YURACYACU" u="1"/>
        <s v="TARAPOTO" u="1"/>
        <s v="ALBERTO LEVEAU" u="1"/>
        <s v="CACATACHI" u="1"/>
        <s v="CHAZUTA" u="1"/>
        <s v="CHIPURANA" u="1"/>
        <s v="HUIMBAYOC" u="1"/>
        <s v="JUAN GUERRA" u="1"/>
        <s v="LA BANDA DE SHILCAYO" u="1"/>
        <s v="MORALES" u="1"/>
        <s v="PAPAPLAYA" u="1"/>
        <s v="SAUCE" u="1"/>
        <s v="SHAPAJA" u="1"/>
        <s v="TOCACHE" u="1"/>
        <s v="NUEVO PROGRESO" u="1"/>
        <s v="POLVORA" u="1"/>
        <s v="SHUNTE" u="1"/>
        <s v="UCHIZA" u="1"/>
        <s v="TACNA" u="1"/>
        <s v="ALTO DE LA ALIANZA" u="1"/>
        <s v="CALANA" u="1"/>
        <s v="CIUDAD NUEVA" u="1"/>
        <s v="INCLAN" u="1"/>
        <s v="PACHIA" u="1"/>
        <s v="POCOLLAY" u="1"/>
        <s v="SAMA" u="1"/>
        <s v="CORONEL GREGORIO ALBARRACIN LANCHIPA" u="1"/>
        <s v="LA YARADA LOS PALOS" u="1"/>
        <s v="CANDARAVE" u="1"/>
        <s v="CAIRANI" u="1"/>
        <s v="CAMILACA" u="1"/>
        <s v="CURIBAYA" u="1"/>
        <s v="HUANUARA" u="1"/>
        <s v="QUILAHUANI" u="1"/>
        <s v="LOCUMBA" u="1"/>
        <s v="ILABAYA" u="1"/>
        <s v="ITE" u="1"/>
        <s v="TARATA" u="1"/>
        <s v="HEROES ALBARRACIN" u="1"/>
        <s v="ESTIQUE" u="1"/>
        <s v="ESTIQUE-PAMPA" u="1"/>
        <s v="SITAJARA" u="1"/>
        <s v="SUSAPAYA" u="1"/>
        <s v="TARUCACHI" u="1"/>
        <s v="TICACO" u="1"/>
        <s v="TUMBES" u="1"/>
        <s v="CORRALES" u="1"/>
        <s v="LA CRUZ" u="1"/>
        <s v="PAMPAS DE HOSPITAL" u="1"/>
        <s v="SAN JACINTO" u="1"/>
        <s v="SAN JUAN DE LA VIRGEN" u="1"/>
        <s v="ZORRITOS" u="1"/>
        <s v="CASITAS" u="1"/>
        <s v="CANOAS DE PUNTA SAL" u="1"/>
        <s v="ZARUMILLA" u="1"/>
        <s v="AGUAS VERDES" u="1"/>
        <s v="MATAPALO" u="1"/>
        <s v="PAPAYAL" u="1"/>
        <s v="CALLERIA" u="1"/>
        <s v="CAMPOVERDE" u="1"/>
        <s v="IPARIA" u="1"/>
        <s v="MASISEA" u="1"/>
        <s v="YARINACOCHA" u="1"/>
        <s v="NUEVA REQUENA" u="1"/>
        <s v="MANANTAY" u="1"/>
        <s v="RAYMONDI" u="1"/>
        <s v="SEPAHUA" u="1"/>
        <s v="TAHUANIA" u="1"/>
        <s v="YURUA" u="1"/>
        <s v="PADRE ABAD" u="1"/>
        <s v="IRAZOLA" u="1"/>
        <s v="CURIMANA" u="1"/>
        <s v="NESHUYA" u="1"/>
        <s v="ALEXANDER VON HUMBOLDT" u="1"/>
        <s v="HUIPOCA" u="1"/>
        <s v="BOQUERON" u="1"/>
        <s v="PURUS" u="1"/>
        <s v="='Pob x Genero'!E1192" u="1"/>
      </sharedItems>
    </cacheField>
    <cacheField name="SEXO" numFmtId="0">
      <sharedItems count="2">
        <s v="Hombre"/>
        <s v="Mujer"/>
      </sharedItems>
    </cacheField>
    <cacheField name="GRUPO DE EDAD" numFmtId="0">
      <sharedItems count="18">
        <s v="00-04"/>
        <s v="05-09"/>
        <s v="10-14"/>
        <s v="15-19"/>
        <s v="20-24"/>
        <s v="25-29"/>
        <s v="30-34"/>
        <s v="35-39"/>
        <s v="40-44"/>
        <s v="45-49"/>
        <s v="50-54"/>
        <s v="55-59"/>
        <s v="60-64"/>
        <s v="65-69"/>
        <s v="70-74"/>
        <s v="75-79"/>
        <s v="80-84"/>
        <s v="85-+"/>
      </sharedItems>
    </cacheField>
    <cacheField name="POBLACION" numFmtId="0">
      <sharedItems containsSemiMixedTypes="0" containsString="0" containsNumber="1" containsInteger="1" minValue="3" maxValue="760"/>
    </cacheField>
  </cacheFields>
  <extLst>
    <ext xmlns:x14="http://schemas.microsoft.com/office/spreadsheetml/2009/9/main" uri="{725AE2AE-9491-48be-B2B4-4EB974FC3084}">
      <x14:pivotCacheDefinition pivotCacheId="58354232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0">
  <r>
    <s v="210301"/>
    <x v="0"/>
    <x v="0"/>
    <x v="0"/>
    <x v="0"/>
    <x v="0"/>
    <x v="0"/>
    <n v="598"/>
  </r>
  <r>
    <s v="210302"/>
    <x v="0"/>
    <x v="0"/>
    <x v="0"/>
    <x v="1"/>
    <x v="0"/>
    <x v="0"/>
    <n v="76"/>
  </r>
  <r>
    <s v="210303"/>
    <x v="0"/>
    <x v="0"/>
    <x v="0"/>
    <x v="2"/>
    <x v="0"/>
    <x v="0"/>
    <n v="230"/>
  </r>
  <r>
    <s v="210304"/>
    <x v="0"/>
    <x v="0"/>
    <x v="0"/>
    <x v="3"/>
    <x v="0"/>
    <x v="0"/>
    <n v="246"/>
  </r>
  <r>
    <s v="210305"/>
    <x v="0"/>
    <x v="0"/>
    <x v="0"/>
    <x v="4"/>
    <x v="0"/>
    <x v="0"/>
    <n v="178"/>
  </r>
  <r>
    <s v="210306"/>
    <x v="0"/>
    <x v="0"/>
    <x v="0"/>
    <x v="5"/>
    <x v="0"/>
    <x v="0"/>
    <n v="323"/>
  </r>
  <r>
    <s v="210307"/>
    <x v="0"/>
    <x v="0"/>
    <x v="0"/>
    <x v="6"/>
    <x v="0"/>
    <x v="0"/>
    <n v="215"/>
  </r>
  <r>
    <s v="210308"/>
    <x v="0"/>
    <x v="0"/>
    <x v="0"/>
    <x v="7"/>
    <x v="0"/>
    <x v="0"/>
    <n v="389"/>
  </r>
  <r>
    <s v="210309"/>
    <x v="0"/>
    <x v="0"/>
    <x v="0"/>
    <x v="8"/>
    <x v="0"/>
    <x v="0"/>
    <n v="409"/>
  </r>
  <r>
    <s v="210310"/>
    <x v="0"/>
    <x v="0"/>
    <x v="0"/>
    <x v="9"/>
    <x v="0"/>
    <x v="0"/>
    <n v="138"/>
  </r>
  <r>
    <s v="210301"/>
    <x v="0"/>
    <x v="0"/>
    <x v="0"/>
    <x v="0"/>
    <x v="0"/>
    <x v="1"/>
    <n v="760"/>
  </r>
  <r>
    <s v="210302"/>
    <x v="0"/>
    <x v="0"/>
    <x v="0"/>
    <x v="1"/>
    <x v="0"/>
    <x v="1"/>
    <n v="68"/>
  </r>
  <r>
    <s v="210303"/>
    <x v="0"/>
    <x v="0"/>
    <x v="0"/>
    <x v="2"/>
    <x v="0"/>
    <x v="1"/>
    <n v="404"/>
  </r>
  <r>
    <s v="210304"/>
    <x v="0"/>
    <x v="0"/>
    <x v="0"/>
    <x v="3"/>
    <x v="0"/>
    <x v="1"/>
    <n v="188"/>
  </r>
  <r>
    <s v="210305"/>
    <x v="0"/>
    <x v="0"/>
    <x v="0"/>
    <x v="4"/>
    <x v="0"/>
    <x v="1"/>
    <n v="209"/>
  </r>
  <r>
    <s v="210306"/>
    <x v="0"/>
    <x v="0"/>
    <x v="0"/>
    <x v="5"/>
    <x v="0"/>
    <x v="1"/>
    <n v="485"/>
  </r>
  <r>
    <s v="210307"/>
    <x v="0"/>
    <x v="0"/>
    <x v="0"/>
    <x v="6"/>
    <x v="0"/>
    <x v="1"/>
    <n v="337"/>
  </r>
  <r>
    <s v="210308"/>
    <x v="0"/>
    <x v="0"/>
    <x v="0"/>
    <x v="7"/>
    <x v="0"/>
    <x v="1"/>
    <n v="362"/>
  </r>
  <r>
    <s v="210309"/>
    <x v="0"/>
    <x v="0"/>
    <x v="0"/>
    <x v="8"/>
    <x v="0"/>
    <x v="1"/>
    <n v="229"/>
  </r>
  <r>
    <s v="210310"/>
    <x v="0"/>
    <x v="0"/>
    <x v="0"/>
    <x v="9"/>
    <x v="0"/>
    <x v="1"/>
    <n v="290"/>
  </r>
  <r>
    <s v="210301"/>
    <x v="0"/>
    <x v="0"/>
    <x v="0"/>
    <x v="0"/>
    <x v="0"/>
    <x v="2"/>
    <n v="737"/>
  </r>
  <r>
    <s v="210302"/>
    <x v="0"/>
    <x v="0"/>
    <x v="0"/>
    <x v="1"/>
    <x v="0"/>
    <x v="2"/>
    <n v="94"/>
  </r>
  <r>
    <s v="210303"/>
    <x v="0"/>
    <x v="0"/>
    <x v="0"/>
    <x v="2"/>
    <x v="0"/>
    <x v="2"/>
    <n v="463"/>
  </r>
  <r>
    <s v="210304"/>
    <x v="0"/>
    <x v="0"/>
    <x v="0"/>
    <x v="3"/>
    <x v="0"/>
    <x v="2"/>
    <n v="209"/>
  </r>
  <r>
    <s v="210305"/>
    <x v="0"/>
    <x v="0"/>
    <x v="0"/>
    <x v="4"/>
    <x v="0"/>
    <x v="2"/>
    <n v="219"/>
  </r>
  <r>
    <s v="210306"/>
    <x v="0"/>
    <x v="0"/>
    <x v="0"/>
    <x v="5"/>
    <x v="0"/>
    <x v="2"/>
    <n v="543"/>
  </r>
  <r>
    <s v="210307"/>
    <x v="0"/>
    <x v="0"/>
    <x v="0"/>
    <x v="6"/>
    <x v="0"/>
    <x v="2"/>
    <n v="427"/>
  </r>
  <r>
    <s v="210308"/>
    <x v="0"/>
    <x v="0"/>
    <x v="0"/>
    <x v="7"/>
    <x v="0"/>
    <x v="2"/>
    <n v="374"/>
  </r>
  <r>
    <s v="210309"/>
    <x v="0"/>
    <x v="0"/>
    <x v="0"/>
    <x v="8"/>
    <x v="0"/>
    <x v="2"/>
    <n v="199"/>
  </r>
  <r>
    <s v="210310"/>
    <x v="0"/>
    <x v="0"/>
    <x v="0"/>
    <x v="9"/>
    <x v="0"/>
    <x v="2"/>
    <n v="399"/>
  </r>
  <r>
    <s v="210301"/>
    <x v="0"/>
    <x v="0"/>
    <x v="0"/>
    <x v="0"/>
    <x v="0"/>
    <x v="3"/>
    <n v="732"/>
  </r>
  <r>
    <s v="210302"/>
    <x v="0"/>
    <x v="0"/>
    <x v="0"/>
    <x v="1"/>
    <x v="0"/>
    <x v="3"/>
    <n v="81"/>
  </r>
  <r>
    <s v="210303"/>
    <x v="0"/>
    <x v="0"/>
    <x v="0"/>
    <x v="2"/>
    <x v="0"/>
    <x v="3"/>
    <n v="495"/>
  </r>
  <r>
    <s v="210304"/>
    <x v="0"/>
    <x v="0"/>
    <x v="0"/>
    <x v="3"/>
    <x v="0"/>
    <x v="3"/>
    <n v="238"/>
  </r>
  <r>
    <s v="210305"/>
    <x v="0"/>
    <x v="0"/>
    <x v="0"/>
    <x v="4"/>
    <x v="0"/>
    <x v="3"/>
    <n v="241"/>
  </r>
  <r>
    <s v="210306"/>
    <x v="0"/>
    <x v="0"/>
    <x v="0"/>
    <x v="5"/>
    <x v="0"/>
    <x v="3"/>
    <n v="533"/>
  </r>
  <r>
    <s v="210307"/>
    <x v="0"/>
    <x v="0"/>
    <x v="0"/>
    <x v="6"/>
    <x v="0"/>
    <x v="3"/>
    <n v="453"/>
  </r>
  <r>
    <s v="210308"/>
    <x v="0"/>
    <x v="0"/>
    <x v="0"/>
    <x v="7"/>
    <x v="0"/>
    <x v="3"/>
    <n v="299"/>
  </r>
  <r>
    <s v="210309"/>
    <x v="0"/>
    <x v="0"/>
    <x v="0"/>
    <x v="8"/>
    <x v="0"/>
    <x v="3"/>
    <n v="218"/>
  </r>
  <r>
    <s v="210310"/>
    <x v="0"/>
    <x v="0"/>
    <x v="0"/>
    <x v="9"/>
    <x v="0"/>
    <x v="3"/>
    <n v="415"/>
  </r>
  <r>
    <s v="210301"/>
    <x v="0"/>
    <x v="0"/>
    <x v="0"/>
    <x v="0"/>
    <x v="0"/>
    <x v="4"/>
    <n v="606"/>
  </r>
  <r>
    <s v="210302"/>
    <x v="0"/>
    <x v="0"/>
    <x v="0"/>
    <x v="1"/>
    <x v="0"/>
    <x v="4"/>
    <n v="115"/>
  </r>
  <r>
    <s v="210303"/>
    <x v="0"/>
    <x v="0"/>
    <x v="0"/>
    <x v="2"/>
    <x v="0"/>
    <x v="4"/>
    <n v="393"/>
  </r>
  <r>
    <s v="210304"/>
    <x v="0"/>
    <x v="0"/>
    <x v="0"/>
    <x v="3"/>
    <x v="0"/>
    <x v="4"/>
    <n v="198"/>
  </r>
  <r>
    <s v="210305"/>
    <x v="0"/>
    <x v="0"/>
    <x v="0"/>
    <x v="4"/>
    <x v="0"/>
    <x v="4"/>
    <n v="221"/>
  </r>
  <r>
    <s v="210306"/>
    <x v="0"/>
    <x v="0"/>
    <x v="0"/>
    <x v="5"/>
    <x v="0"/>
    <x v="4"/>
    <n v="454"/>
  </r>
  <r>
    <s v="210307"/>
    <x v="0"/>
    <x v="0"/>
    <x v="0"/>
    <x v="6"/>
    <x v="0"/>
    <x v="4"/>
    <n v="383"/>
  </r>
  <r>
    <s v="210308"/>
    <x v="0"/>
    <x v="0"/>
    <x v="0"/>
    <x v="7"/>
    <x v="0"/>
    <x v="4"/>
    <n v="220"/>
  </r>
  <r>
    <s v="210309"/>
    <x v="0"/>
    <x v="0"/>
    <x v="0"/>
    <x v="8"/>
    <x v="0"/>
    <x v="4"/>
    <n v="273"/>
  </r>
  <r>
    <s v="210310"/>
    <x v="0"/>
    <x v="0"/>
    <x v="0"/>
    <x v="9"/>
    <x v="0"/>
    <x v="4"/>
    <n v="331"/>
  </r>
  <r>
    <s v="210301"/>
    <x v="0"/>
    <x v="0"/>
    <x v="0"/>
    <x v="0"/>
    <x v="0"/>
    <x v="5"/>
    <n v="549"/>
  </r>
  <r>
    <s v="210302"/>
    <x v="0"/>
    <x v="0"/>
    <x v="0"/>
    <x v="1"/>
    <x v="0"/>
    <x v="5"/>
    <n v="110"/>
  </r>
  <r>
    <s v="210303"/>
    <x v="0"/>
    <x v="0"/>
    <x v="0"/>
    <x v="2"/>
    <x v="0"/>
    <x v="5"/>
    <n v="345"/>
  </r>
  <r>
    <s v="210304"/>
    <x v="0"/>
    <x v="0"/>
    <x v="0"/>
    <x v="3"/>
    <x v="0"/>
    <x v="5"/>
    <n v="201"/>
  </r>
  <r>
    <s v="210305"/>
    <x v="0"/>
    <x v="0"/>
    <x v="0"/>
    <x v="4"/>
    <x v="0"/>
    <x v="5"/>
    <n v="201"/>
  </r>
  <r>
    <s v="210306"/>
    <x v="0"/>
    <x v="0"/>
    <x v="0"/>
    <x v="5"/>
    <x v="0"/>
    <x v="5"/>
    <n v="394"/>
  </r>
  <r>
    <s v="210307"/>
    <x v="0"/>
    <x v="0"/>
    <x v="0"/>
    <x v="6"/>
    <x v="0"/>
    <x v="5"/>
    <n v="348"/>
  </r>
  <r>
    <s v="210308"/>
    <x v="0"/>
    <x v="0"/>
    <x v="0"/>
    <x v="7"/>
    <x v="0"/>
    <x v="5"/>
    <n v="201"/>
  </r>
  <r>
    <s v="210309"/>
    <x v="0"/>
    <x v="0"/>
    <x v="0"/>
    <x v="8"/>
    <x v="0"/>
    <x v="5"/>
    <n v="394"/>
  </r>
  <r>
    <s v="210310"/>
    <x v="0"/>
    <x v="0"/>
    <x v="0"/>
    <x v="9"/>
    <x v="0"/>
    <x v="5"/>
    <n v="291"/>
  </r>
  <r>
    <s v="210301"/>
    <x v="0"/>
    <x v="0"/>
    <x v="0"/>
    <x v="0"/>
    <x v="0"/>
    <x v="6"/>
    <n v="492"/>
  </r>
  <r>
    <s v="210302"/>
    <x v="0"/>
    <x v="0"/>
    <x v="0"/>
    <x v="1"/>
    <x v="0"/>
    <x v="6"/>
    <n v="118"/>
  </r>
  <r>
    <s v="210303"/>
    <x v="0"/>
    <x v="0"/>
    <x v="0"/>
    <x v="2"/>
    <x v="0"/>
    <x v="6"/>
    <n v="297"/>
  </r>
  <r>
    <s v="210304"/>
    <x v="0"/>
    <x v="0"/>
    <x v="0"/>
    <x v="3"/>
    <x v="0"/>
    <x v="6"/>
    <n v="180"/>
  </r>
  <r>
    <s v="210305"/>
    <x v="0"/>
    <x v="0"/>
    <x v="0"/>
    <x v="4"/>
    <x v="0"/>
    <x v="6"/>
    <n v="169"/>
  </r>
  <r>
    <s v="210306"/>
    <x v="0"/>
    <x v="0"/>
    <x v="0"/>
    <x v="5"/>
    <x v="0"/>
    <x v="6"/>
    <n v="391"/>
  </r>
  <r>
    <s v="210307"/>
    <x v="0"/>
    <x v="0"/>
    <x v="0"/>
    <x v="6"/>
    <x v="0"/>
    <x v="6"/>
    <n v="362"/>
  </r>
  <r>
    <s v="210308"/>
    <x v="0"/>
    <x v="0"/>
    <x v="0"/>
    <x v="7"/>
    <x v="0"/>
    <x v="6"/>
    <n v="219"/>
  </r>
  <r>
    <s v="210309"/>
    <x v="0"/>
    <x v="0"/>
    <x v="0"/>
    <x v="8"/>
    <x v="0"/>
    <x v="6"/>
    <n v="489"/>
  </r>
  <r>
    <s v="210310"/>
    <x v="0"/>
    <x v="0"/>
    <x v="0"/>
    <x v="9"/>
    <x v="0"/>
    <x v="6"/>
    <n v="253"/>
  </r>
  <r>
    <s v="210301"/>
    <x v="0"/>
    <x v="0"/>
    <x v="0"/>
    <x v="0"/>
    <x v="0"/>
    <x v="7"/>
    <n v="431"/>
  </r>
  <r>
    <s v="210302"/>
    <x v="0"/>
    <x v="0"/>
    <x v="0"/>
    <x v="1"/>
    <x v="0"/>
    <x v="7"/>
    <n v="102"/>
  </r>
  <r>
    <s v="210303"/>
    <x v="0"/>
    <x v="0"/>
    <x v="0"/>
    <x v="2"/>
    <x v="0"/>
    <x v="7"/>
    <n v="300"/>
  </r>
  <r>
    <s v="210304"/>
    <x v="0"/>
    <x v="0"/>
    <x v="0"/>
    <x v="3"/>
    <x v="0"/>
    <x v="7"/>
    <n v="161"/>
  </r>
  <r>
    <s v="210305"/>
    <x v="0"/>
    <x v="0"/>
    <x v="0"/>
    <x v="4"/>
    <x v="0"/>
    <x v="7"/>
    <n v="162"/>
  </r>
  <r>
    <s v="210306"/>
    <x v="0"/>
    <x v="0"/>
    <x v="0"/>
    <x v="5"/>
    <x v="0"/>
    <x v="7"/>
    <n v="325"/>
  </r>
  <r>
    <s v="210307"/>
    <x v="0"/>
    <x v="0"/>
    <x v="0"/>
    <x v="6"/>
    <x v="0"/>
    <x v="7"/>
    <n v="308"/>
  </r>
  <r>
    <s v="210308"/>
    <x v="0"/>
    <x v="0"/>
    <x v="0"/>
    <x v="7"/>
    <x v="0"/>
    <x v="7"/>
    <n v="197"/>
  </r>
  <r>
    <s v="210309"/>
    <x v="0"/>
    <x v="0"/>
    <x v="0"/>
    <x v="8"/>
    <x v="0"/>
    <x v="7"/>
    <n v="419"/>
  </r>
  <r>
    <s v="210310"/>
    <x v="0"/>
    <x v="0"/>
    <x v="0"/>
    <x v="9"/>
    <x v="0"/>
    <x v="7"/>
    <n v="239"/>
  </r>
  <r>
    <s v="210301"/>
    <x v="0"/>
    <x v="0"/>
    <x v="0"/>
    <x v="0"/>
    <x v="0"/>
    <x v="8"/>
    <n v="354"/>
  </r>
  <r>
    <s v="210302"/>
    <x v="0"/>
    <x v="0"/>
    <x v="0"/>
    <x v="1"/>
    <x v="0"/>
    <x v="8"/>
    <n v="81"/>
  </r>
  <r>
    <s v="210303"/>
    <x v="0"/>
    <x v="0"/>
    <x v="0"/>
    <x v="2"/>
    <x v="0"/>
    <x v="8"/>
    <n v="241"/>
  </r>
  <r>
    <s v="210304"/>
    <x v="0"/>
    <x v="0"/>
    <x v="0"/>
    <x v="3"/>
    <x v="0"/>
    <x v="8"/>
    <n v="131"/>
  </r>
  <r>
    <s v="210305"/>
    <x v="0"/>
    <x v="0"/>
    <x v="0"/>
    <x v="4"/>
    <x v="0"/>
    <x v="8"/>
    <n v="146"/>
  </r>
  <r>
    <s v="210306"/>
    <x v="0"/>
    <x v="0"/>
    <x v="0"/>
    <x v="5"/>
    <x v="0"/>
    <x v="8"/>
    <n v="270"/>
  </r>
  <r>
    <s v="210307"/>
    <x v="0"/>
    <x v="0"/>
    <x v="0"/>
    <x v="6"/>
    <x v="0"/>
    <x v="8"/>
    <n v="264"/>
  </r>
  <r>
    <s v="210308"/>
    <x v="0"/>
    <x v="0"/>
    <x v="0"/>
    <x v="7"/>
    <x v="0"/>
    <x v="8"/>
    <n v="180"/>
  </r>
  <r>
    <s v="210309"/>
    <x v="0"/>
    <x v="0"/>
    <x v="0"/>
    <x v="8"/>
    <x v="0"/>
    <x v="8"/>
    <n v="360"/>
  </r>
  <r>
    <s v="210310"/>
    <x v="0"/>
    <x v="0"/>
    <x v="0"/>
    <x v="9"/>
    <x v="0"/>
    <x v="8"/>
    <n v="226"/>
  </r>
  <r>
    <s v="210301"/>
    <x v="0"/>
    <x v="0"/>
    <x v="0"/>
    <x v="0"/>
    <x v="0"/>
    <x v="9"/>
    <n v="295"/>
  </r>
  <r>
    <s v="210302"/>
    <x v="0"/>
    <x v="0"/>
    <x v="0"/>
    <x v="1"/>
    <x v="0"/>
    <x v="9"/>
    <n v="80"/>
  </r>
  <r>
    <s v="210303"/>
    <x v="0"/>
    <x v="0"/>
    <x v="0"/>
    <x v="2"/>
    <x v="0"/>
    <x v="9"/>
    <n v="244"/>
  </r>
  <r>
    <s v="210304"/>
    <x v="0"/>
    <x v="0"/>
    <x v="0"/>
    <x v="3"/>
    <x v="0"/>
    <x v="9"/>
    <n v="112"/>
  </r>
  <r>
    <s v="210305"/>
    <x v="0"/>
    <x v="0"/>
    <x v="0"/>
    <x v="4"/>
    <x v="0"/>
    <x v="9"/>
    <n v="100"/>
  </r>
  <r>
    <s v="210306"/>
    <x v="0"/>
    <x v="0"/>
    <x v="0"/>
    <x v="5"/>
    <x v="0"/>
    <x v="9"/>
    <n v="264"/>
  </r>
  <r>
    <s v="210307"/>
    <x v="0"/>
    <x v="0"/>
    <x v="0"/>
    <x v="6"/>
    <x v="0"/>
    <x v="9"/>
    <n v="223"/>
  </r>
  <r>
    <s v="210308"/>
    <x v="0"/>
    <x v="0"/>
    <x v="0"/>
    <x v="7"/>
    <x v="0"/>
    <x v="9"/>
    <n v="132"/>
  </r>
  <r>
    <s v="210309"/>
    <x v="0"/>
    <x v="0"/>
    <x v="0"/>
    <x v="8"/>
    <x v="0"/>
    <x v="9"/>
    <n v="261"/>
  </r>
  <r>
    <s v="210310"/>
    <x v="0"/>
    <x v="0"/>
    <x v="0"/>
    <x v="9"/>
    <x v="0"/>
    <x v="9"/>
    <n v="208"/>
  </r>
  <r>
    <s v="210301"/>
    <x v="0"/>
    <x v="0"/>
    <x v="0"/>
    <x v="0"/>
    <x v="0"/>
    <x v="10"/>
    <n v="269"/>
  </r>
  <r>
    <s v="210302"/>
    <x v="0"/>
    <x v="0"/>
    <x v="0"/>
    <x v="1"/>
    <x v="0"/>
    <x v="10"/>
    <n v="53"/>
  </r>
  <r>
    <s v="210303"/>
    <x v="0"/>
    <x v="0"/>
    <x v="0"/>
    <x v="2"/>
    <x v="0"/>
    <x v="10"/>
    <n v="240"/>
  </r>
  <r>
    <s v="210304"/>
    <x v="0"/>
    <x v="0"/>
    <x v="0"/>
    <x v="3"/>
    <x v="0"/>
    <x v="10"/>
    <n v="116"/>
  </r>
  <r>
    <s v="210305"/>
    <x v="0"/>
    <x v="0"/>
    <x v="0"/>
    <x v="4"/>
    <x v="0"/>
    <x v="10"/>
    <n v="94"/>
  </r>
  <r>
    <s v="210306"/>
    <x v="0"/>
    <x v="0"/>
    <x v="0"/>
    <x v="5"/>
    <x v="0"/>
    <x v="10"/>
    <n v="205"/>
  </r>
  <r>
    <s v="210307"/>
    <x v="0"/>
    <x v="0"/>
    <x v="0"/>
    <x v="6"/>
    <x v="0"/>
    <x v="10"/>
    <n v="260"/>
  </r>
  <r>
    <s v="210308"/>
    <x v="0"/>
    <x v="0"/>
    <x v="0"/>
    <x v="7"/>
    <x v="0"/>
    <x v="10"/>
    <n v="120"/>
  </r>
  <r>
    <s v="210309"/>
    <x v="0"/>
    <x v="0"/>
    <x v="0"/>
    <x v="8"/>
    <x v="0"/>
    <x v="10"/>
    <n v="186"/>
  </r>
  <r>
    <s v="210310"/>
    <x v="0"/>
    <x v="0"/>
    <x v="0"/>
    <x v="9"/>
    <x v="0"/>
    <x v="10"/>
    <n v="123"/>
  </r>
  <r>
    <s v="210301"/>
    <x v="0"/>
    <x v="0"/>
    <x v="0"/>
    <x v="0"/>
    <x v="0"/>
    <x v="11"/>
    <n v="219"/>
  </r>
  <r>
    <s v="210302"/>
    <x v="0"/>
    <x v="0"/>
    <x v="0"/>
    <x v="1"/>
    <x v="0"/>
    <x v="11"/>
    <n v="51"/>
  </r>
  <r>
    <s v="210303"/>
    <x v="0"/>
    <x v="0"/>
    <x v="0"/>
    <x v="2"/>
    <x v="0"/>
    <x v="11"/>
    <n v="177"/>
  </r>
  <r>
    <s v="210304"/>
    <x v="0"/>
    <x v="0"/>
    <x v="0"/>
    <x v="3"/>
    <x v="0"/>
    <x v="11"/>
    <n v="83"/>
  </r>
  <r>
    <s v="210305"/>
    <x v="0"/>
    <x v="0"/>
    <x v="0"/>
    <x v="4"/>
    <x v="0"/>
    <x v="11"/>
    <n v="69"/>
  </r>
  <r>
    <s v="210306"/>
    <x v="0"/>
    <x v="0"/>
    <x v="0"/>
    <x v="5"/>
    <x v="0"/>
    <x v="11"/>
    <n v="162"/>
  </r>
  <r>
    <s v="210307"/>
    <x v="0"/>
    <x v="0"/>
    <x v="0"/>
    <x v="6"/>
    <x v="0"/>
    <x v="11"/>
    <n v="157"/>
  </r>
  <r>
    <s v="210308"/>
    <x v="0"/>
    <x v="0"/>
    <x v="0"/>
    <x v="7"/>
    <x v="0"/>
    <x v="11"/>
    <n v="93"/>
  </r>
  <r>
    <s v="210309"/>
    <x v="0"/>
    <x v="0"/>
    <x v="0"/>
    <x v="8"/>
    <x v="0"/>
    <x v="11"/>
    <n v="170"/>
  </r>
  <r>
    <s v="210310"/>
    <x v="0"/>
    <x v="0"/>
    <x v="0"/>
    <x v="9"/>
    <x v="0"/>
    <x v="11"/>
    <n v="138"/>
  </r>
  <r>
    <s v="210301"/>
    <x v="0"/>
    <x v="0"/>
    <x v="0"/>
    <x v="0"/>
    <x v="0"/>
    <x v="12"/>
    <n v="163"/>
  </r>
  <r>
    <s v="210302"/>
    <x v="0"/>
    <x v="0"/>
    <x v="0"/>
    <x v="1"/>
    <x v="0"/>
    <x v="12"/>
    <n v="26"/>
  </r>
  <r>
    <s v="210303"/>
    <x v="0"/>
    <x v="0"/>
    <x v="0"/>
    <x v="2"/>
    <x v="0"/>
    <x v="12"/>
    <n v="143"/>
  </r>
  <r>
    <s v="210304"/>
    <x v="0"/>
    <x v="0"/>
    <x v="0"/>
    <x v="3"/>
    <x v="0"/>
    <x v="12"/>
    <n v="60"/>
  </r>
  <r>
    <s v="210305"/>
    <x v="0"/>
    <x v="0"/>
    <x v="0"/>
    <x v="4"/>
    <x v="0"/>
    <x v="12"/>
    <n v="74"/>
  </r>
  <r>
    <s v="210306"/>
    <x v="0"/>
    <x v="0"/>
    <x v="0"/>
    <x v="5"/>
    <x v="0"/>
    <x v="12"/>
    <n v="114"/>
  </r>
  <r>
    <s v="210307"/>
    <x v="0"/>
    <x v="0"/>
    <x v="0"/>
    <x v="6"/>
    <x v="0"/>
    <x v="12"/>
    <n v="121"/>
  </r>
  <r>
    <s v="210308"/>
    <x v="0"/>
    <x v="0"/>
    <x v="0"/>
    <x v="7"/>
    <x v="0"/>
    <x v="12"/>
    <n v="75"/>
  </r>
  <r>
    <s v="210309"/>
    <x v="0"/>
    <x v="0"/>
    <x v="0"/>
    <x v="8"/>
    <x v="0"/>
    <x v="12"/>
    <n v="97"/>
  </r>
  <r>
    <s v="210310"/>
    <x v="0"/>
    <x v="0"/>
    <x v="0"/>
    <x v="9"/>
    <x v="0"/>
    <x v="12"/>
    <n v="103"/>
  </r>
  <r>
    <s v="210301"/>
    <x v="0"/>
    <x v="0"/>
    <x v="0"/>
    <x v="0"/>
    <x v="0"/>
    <x v="13"/>
    <n v="110"/>
  </r>
  <r>
    <s v="210302"/>
    <x v="0"/>
    <x v="0"/>
    <x v="0"/>
    <x v="1"/>
    <x v="0"/>
    <x v="13"/>
    <n v="26"/>
  </r>
  <r>
    <s v="210303"/>
    <x v="0"/>
    <x v="0"/>
    <x v="0"/>
    <x v="2"/>
    <x v="0"/>
    <x v="13"/>
    <n v="131"/>
  </r>
  <r>
    <s v="210304"/>
    <x v="0"/>
    <x v="0"/>
    <x v="0"/>
    <x v="3"/>
    <x v="0"/>
    <x v="13"/>
    <n v="54"/>
  </r>
  <r>
    <s v="210305"/>
    <x v="0"/>
    <x v="0"/>
    <x v="0"/>
    <x v="4"/>
    <x v="0"/>
    <x v="13"/>
    <n v="43"/>
  </r>
  <r>
    <s v="210306"/>
    <x v="0"/>
    <x v="0"/>
    <x v="0"/>
    <x v="5"/>
    <x v="0"/>
    <x v="13"/>
    <n v="92"/>
  </r>
  <r>
    <s v="210307"/>
    <x v="0"/>
    <x v="0"/>
    <x v="0"/>
    <x v="6"/>
    <x v="0"/>
    <x v="13"/>
    <n v="82"/>
  </r>
  <r>
    <s v="210308"/>
    <x v="0"/>
    <x v="0"/>
    <x v="0"/>
    <x v="7"/>
    <x v="0"/>
    <x v="13"/>
    <n v="51"/>
  </r>
  <r>
    <s v="210309"/>
    <x v="0"/>
    <x v="0"/>
    <x v="0"/>
    <x v="8"/>
    <x v="0"/>
    <x v="13"/>
    <n v="62"/>
  </r>
  <r>
    <s v="210310"/>
    <x v="0"/>
    <x v="0"/>
    <x v="0"/>
    <x v="9"/>
    <x v="0"/>
    <x v="13"/>
    <n v="93"/>
  </r>
  <r>
    <s v="210301"/>
    <x v="0"/>
    <x v="0"/>
    <x v="0"/>
    <x v="0"/>
    <x v="0"/>
    <x v="14"/>
    <n v="57"/>
  </r>
  <r>
    <s v="210302"/>
    <x v="0"/>
    <x v="0"/>
    <x v="0"/>
    <x v="1"/>
    <x v="0"/>
    <x v="14"/>
    <n v="10"/>
  </r>
  <r>
    <s v="210303"/>
    <x v="0"/>
    <x v="0"/>
    <x v="0"/>
    <x v="2"/>
    <x v="0"/>
    <x v="14"/>
    <n v="90"/>
  </r>
  <r>
    <s v="210304"/>
    <x v="0"/>
    <x v="0"/>
    <x v="0"/>
    <x v="3"/>
    <x v="0"/>
    <x v="14"/>
    <n v="31"/>
  </r>
  <r>
    <s v="210305"/>
    <x v="0"/>
    <x v="0"/>
    <x v="0"/>
    <x v="4"/>
    <x v="0"/>
    <x v="14"/>
    <n v="28"/>
  </r>
  <r>
    <s v="210306"/>
    <x v="0"/>
    <x v="0"/>
    <x v="0"/>
    <x v="5"/>
    <x v="0"/>
    <x v="14"/>
    <n v="77"/>
  </r>
  <r>
    <s v="210307"/>
    <x v="0"/>
    <x v="0"/>
    <x v="0"/>
    <x v="6"/>
    <x v="0"/>
    <x v="14"/>
    <n v="69"/>
  </r>
  <r>
    <s v="210308"/>
    <x v="0"/>
    <x v="0"/>
    <x v="0"/>
    <x v="7"/>
    <x v="0"/>
    <x v="14"/>
    <n v="40"/>
  </r>
  <r>
    <s v="210309"/>
    <x v="0"/>
    <x v="0"/>
    <x v="0"/>
    <x v="8"/>
    <x v="0"/>
    <x v="14"/>
    <n v="40"/>
  </r>
  <r>
    <s v="210310"/>
    <x v="0"/>
    <x v="0"/>
    <x v="0"/>
    <x v="9"/>
    <x v="0"/>
    <x v="14"/>
    <n v="60"/>
  </r>
  <r>
    <s v="210301"/>
    <x v="0"/>
    <x v="0"/>
    <x v="0"/>
    <x v="0"/>
    <x v="0"/>
    <x v="15"/>
    <n v="36"/>
  </r>
  <r>
    <s v="210302"/>
    <x v="0"/>
    <x v="0"/>
    <x v="0"/>
    <x v="1"/>
    <x v="0"/>
    <x v="15"/>
    <n v="12"/>
  </r>
  <r>
    <s v="210303"/>
    <x v="0"/>
    <x v="0"/>
    <x v="0"/>
    <x v="2"/>
    <x v="0"/>
    <x v="15"/>
    <n v="55"/>
  </r>
  <r>
    <s v="210304"/>
    <x v="0"/>
    <x v="0"/>
    <x v="0"/>
    <x v="3"/>
    <x v="0"/>
    <x v="15"/>
    <n v="21"/>
  </r>
  <r>
    <s v="210305"/>
    <x v="0"/>
    <x v="0"/>
    <x v="0"/>
    <x v="4"/>
    <x v="0"/>
    <x v="15"/>
    <n v="22"/>
  </r>
  <r>
    <s v="210306"/>
    <x v="0"/>
    <x v="0"/>
    <x v="0"/>
    <x v="5"/>
    <x v="0"/>
    <x v="15"/>
    <n v="59"/>
  </r>
  <r>
    <s v="210307"/>
    <x v="0"/>
    <x v="0"/>
    <x v="0"/>
    <x v="6"/>
    <x v="0"/>
    <x v="15"/>
    <n v="69"/>
  </r>
  <r>
    <s v="210308"/>
    <x v="0"/>
    <x v="0"/>
    <x v="0"/>
    <x v="7"/>
    <x v="0"/>
    <x v="15"/>
    <n v="23"/>
  </r>
  <r>
    <s v="210309"/>
    <x v="0"/>
    <x v="0"/>
    <x v="0"/>
    <x v="8"/>
    <x v="0"/>
    <x v="15"/>
    <n v="21"/>
  </r>
  <r>
    <s v="210310"/>
    <x v="0"/>
    <x v="0"/>
    <x v="0"/>
    <x v="9"/>
    <x v="0"/>
    <x v="15"/>
    <n v="53"/>
  </r>
  <r>
    <s v="210301"/>
    <x v="0"/>
    <x v="0"/>
    <x v="0"/>
    <x v="0"/>
    <x v="0"/>
    <x v="16"/>
    <n v="23"/>
  </r>
  <r>
    <s v="210302"/>
    <x v="0"/>
    <x v="0"/>
    <x v="0"/>
    <x v="1"/>
    <x v="0"/>
    <x v="16"/>
    <n v="7"/>
  </r>
  <r>
    <s v="210303"/>
    <x v="0"/>
    <x v="0"/>
    <x v="0"/>
    <x v="2"/>
    <x v="0"/>
    <x v="16"/>
    <n v="29"/>
  </r>
  <r>
    <s v="210304"/>
    <x v="0"/>
    <x v="0"/>
    <x v="0"/>
    <x v="3"/>
    <x v="0"/>
    <x v="16"/>
    <n v="16"/>
  </r>
  <r>
    <s v="210305"/>
    <x v="0"/>
    <x v="0"/>
    <x v="0"/>
    <x v="4"/>
    <x v="0"/>
    <x v="16"/>
    <n v="6"/>
  </r>
  <r>
    <s v="210306"/>
    <x v="0"/>
    <x v="0"/>
    <x v="0"/>
    <x v="5"/>
    <x v="0"/>
    <x v="16"/>
    <n v="22"/>
  </r>
  <r>
    <s v="210307"/>
    <x v="0"/>
    <x v="0"/>
    <x v="0"/>
    <x v="6"/>
    <x v="0"/>
    <x v="16"/>
    <n v="17"/>
  </r>
  <r>
    <s v="210308"/>
    <x v="0"/>
    <x v="0"/>
    <x v="0"/>
    <x v="7"/>
    <x v="0"/>
    <x v="16"/>
    <n v="16"/>
  </r>
  <r>
    <s v="210309"/>
    <x v="0"/>
    <x v="0"/>
    <x v="0"/>
    <x v="8"/>
    <x v="0"/>
    <x v="16"/>
    <n v="6"/>
  </r>
  <r>
    <s v="210310"/>
    <x v="0"/>
    <x v="0"/>
    <x v="0"/>
    <x v="9"/>
    <x v="0"/>
    <x v="16"/>
    <n v="29"/>
  </r>
  <r>
    <s v="210301"/>
    <x v="0"/>
    <x v="0"/>
    <x v="0"/>
    <x v="0"/>
    <x v="0"/>
    <x v="17"/>
    <n v="21"/>
  </r>
  <r>
    <s v="210302"/>
    <x v="0"/>
    <x v="0"/>
    <x v="0"/>
    <x v="1"/>
    <x v="0"/>
    <x v="17"/>
    <n v="4"/>
  </r>
  <r>
    <s v="210303"/>
    <x v="0"/>
    <x v="0"/>
    <x v="0"/>
    <x v="2"/>
    <x v="0"/>
    <x v="17"/>
    <n v="20"/>
  </r>
  <r>
    <s v="210304"/>
    <x v="0"/>
    <x v="0"/>
    <x v="0"/>
    <x v="3"/>
    <x v="0"/>
    <x v="17"/>
    <n v="11"/>
  </r>
  <r>
    <s v="210305"/>
    <x v="0"/>
    <x v="0"/>
    <x v="0"/>
    <x v="4"/>
    <x v="0"/>
    <x v="17"/>
    <n v="3"/>
  </r>
  <r>
    <s v="210306"/>
    <x v="0"/>
    <x v="0"/>
    <x v="0"/>
    <x v="5"/>
    <x v="0"/>
    <x v="17"/>
    <n v="26"/>
  </r>
  <r>
    <s v="210307"/>
    <x v="0"/>
    <x v="0"/>
    <x v="0"/>
    <x v="6"/>
    <x v="0"/>
    <x v="17"/>
    <n v="10"/>
  </r>
  <r>
    <s v="210308"/>
    <x v="0"/>
    <x v="0"/>
    <x v="0"/>
    <x v="7"/>
    <x v="0"/>
    <x v="17"/>
    <n v="14"/>
  </r>
  <r>
    <s v="210309"/>
    <x v="0"/>
    <x v="0"/>
    <x v="0"/>
    <x v="8"/>
    <x v="0"/>
    <x v="17"/>
    <n v="10"/>
  </r>
  <r>
    <s v="210310"/>
    <x v="0"/>
    <x v="0"/>
    <x v="0"/>
    <x v="9"/>
    <x v="0"/>
    <x v="17"/>
    <n v="10"/>
  </r>
  <r>
    <s v="210301"/>
    <x v="0"/>
    <x v="0"/>
    <x v="0"/>
    <x v="0"/>
    <x v="1"/>
    <x v="0"/>
    <n v="560"/>
  </r>
  <r>
    <s v="210302"/>
    <x v="0"/>
    <x v="0"/>
    <x v="0"/>
    <x v="1"/>
    <x v="1"/>
    <x v="0"/>
    <n v="88"/>
  </r>
  <r>
    <s v="210303"/>
    <x v="0"/>
    <x v="0"/>
    <x v="0"/>
    <x v="2"/>
    <x v="1"/>
    <x v="0"/>
    <n v="194"/>
  </r>
  <r>
    <s v="210304"/>
    <x v="0"/>
    <x v="0"/>
    <x v="0"/>
    <x v="3"/>
    <x v="1"/>
    <x v="0"/>
    <n v="179"/>
  </r>
  <r>
    <s v="210305"/>
    <x v="0"/>
    <x v="0"/>
    <x v="0"/>
    <x v="4"/>
    <x v="1"/>
    <x v="0"/>
    <n v="152"/>
  </r>
  <r>
    <s v="210306"/>
    <x v="0"/>
    <x v="0"/>
    <x v="0"/>
    <x v="5"/>
    <x v="1"/>
    <x v="0"/>
    <n v="353"/>
  </r>
  <r>
    <s v="210307"/>
    <x v="0"/>
    <x v="0"/>
    <x v="0"/>
    <x v="6"/>
    <x v="1"/>
    <x v="0"/>
    <n v="191"/>
  </r>
  <r>
    <s v="210308"/>
    <x v="0"/>
    <x v="0"/>
    <x v="0"/>
    <x v="7"/>
    <x v="1"/>
    <x v="0"/>
    <n v="378"/>
  </r>
  <r>
    <s v="210309"/>
    <x v="0"/>
    <x v="0"/>
    <x v="0"/>
    <x v="8"/>
    <x v="1"/>
    <x v="0"/>
    <n v="400"/>
  </r>
  <r>
    <s v="210310"/>
    <x v="0"/>
    <x v="0"/>
    <x v="0"/>
    <x v="9"/>
    <x v="1"/>
    <x v="0"/>
    <n v="113"/>
  </r>
  <r>
    <s v="210301"/>
    <x v="0"/>
    <x v="0"/>
    <x v="0"/>
    <x v="0"/>
    <x v="1"/>
    <x v="1"/>
    <n v="738"/>
  </r>
  <r>
    <s v="210302"/>
    <x v="0"/>
    <x v="0"/>
    <x v="0"/>
    <x v="1"/>
    <x v="1"/>
    <x v="1"/>
    <n v="78"/>
  </r>
  <r>
    <s v="210303"/>
    <x v="0"/>
    <x v="0"/>
    <x v="0"/>
    <x v="2"/>
    <x v="1"/>
    <x v="1"/>
    <n v="376"/>
  </r>
  <r>
    <s v="210304"/>
    <x v="0"/>
    <x v="0"/>
    <x v="0"/>
    <x v="3"/>
    <x v="1"/>
    <x v="1"/>
    <n v="214"/>
  </r>
  <r>
    <s v="210305"/>
    <x v="0"/>
    <x v="0"/>
    <x v="0"/>
    <x v="4"/>
    <x v="1"/>
    <x v="1"/>
    <n v="210"/>
  </r>
  <r>
    <s v="210306"/>
    <x v="0"/>
    <x v="0"/>
    <x v="0"/>
    <x v="5"/>
    <x v="1"/>
    <x v="1"/>
    <n v="442"/>
  </r>
  <r>
    <s v="210307"/>
    <x v="0"/>
    <x v="0"/>
    <x v="0"/>
    <x v="6"/>
    <x v="1"/>
    <x v="1"/>
    <n v="364"/>
  </r>
  <r>
    <s v="210308"/>
    <x v="0"/>
    <x v="0"/>
    <x v="0"/>
    <x v="7"/>
    <x v="1"/>
    <x v="1"/>
    <n v="386"/>
  </r>
  <r>
    <s v="210309"/>
    <x v="0"/>
    <x v="0"/>
    <x v="0"/>
    <x v="8"/>
    <x v="1"/>
    <x v="1"/>
    <n v="350"/>
  </r>
  <r>
    <s v="210310"/>
    <x v="0"/>
    <x v="0"/>
    <x v="0"/>
    <x v="9"/>
    <x v="1"/>
    <x v="1"/>
    <n v="253"/>
  </r>
  <r>
    <s v="210301"/>
    <x v="0"/>
    <x v="0"/>
    <x v="0"/>
    <x v="0"/>
    <x v="1"/>
    <x v="2"/>
    <n v="706"/>
  </r>
  <r>
    <s v="210302"/>
    <x v="0"/>
    <x v="0"/>
    <x v="0"/>
    <x v="1"/>
    <x v="1"/>
    <x v="2"/>
    <n v="94"/>
  </r>
  <r>
    <s v="210303"/>
    <x v="0"/>
    <x v="0"/>
    <x v="0"/>
    <x v="2"/>
    <x v="1"/>
    <x v="2"/>
    <n v="413"/>
  </r>
  <r>
    <s v="210304"/>
    <x v="0"/>
    <x v="0"/>
    <x v="0"/>
    <x v="3"/>
    <x v="1"/>
    <x v="2"/>
    <n v="244"/>
  </r>
  <r>
    <s v="210305"/>
    <x v="0"/>
    <x v="0"/>
    <x v="0"/>
    <x v="4"/>
    <x v="1"/>
    <x v="2"/>
    <n v="248"/>
  </r>
  <r>
    <s v="210306"/>
    <x v="0"/>
    <x v="0"/>
    <x v="0"/>
    <x v="5"/>
    <x v="1"/>
    <x v="2"/>
    <n v="497"/>
  </r>
  <r>
    <s v="210307"/>
    <x v="0"/>
    <x v="0"/>
    <x v="0"/>
    <x v="6"/>
    <x v="1"/>
    <x v="2"/>
    <n v="477"/>
  </r>
  <r>
    <s v="210308"/>
    <x v="0"/>
    <x v="0"/>
    <x v="0"/>
    <x v="7"/>
    <x v="1"/>
    <x v="2"/>
    <n v="382"/>
  </r>
  <r>
    <s v="210309"/>
    <x v="0"/>
    <x v="0"/>
    <x v="0"/>
    <x v="8"/>
    <x v="1"/>
    <x v="2"/>
    <n v="397"/>
  </r>
  <r>
    <s v="210310"/>
    <x v="0"/>
    <x v="0"/>
    <x v="0"/>
    <x v="9"/>
    <x v="1"/>
    <x v="2"/>
    <n v="414"/>
  </r>
  <r>
    <s v="210301"/>
    <x v="0"/>
    <x v="0"/>
    <x v="0"/>
    <x v="0"/>
    <x v="1"/>
    <x v="3"/>
    <n v="747"/>
  </r>
  <r>
    <s v="210302"/>
    <x v="0"/>
    <x v="0"/>
    <x v="0"/>
    <x v="1"/>
    <x v="1"/>
    <x v="3"/>
    <n v="102"/>
  </r>
  <r>
    <s v="210303"/>
    <x v="0"/>
    <x v="0"/>
    <x v="0"/>
    <x v="2"/>
    <x v="1"/>
    <x v="3"/>
    <n v="454"/>
  </r>
  <r>
    <s v="210304"/>
    <x v="0"/>
    <x v="0"/>
    <x v="0"/>
    <x v="3"/>
    <x v="1"/>
    <x v="3"/>
    <n v="251"/>
  </r>
  <r>
    <s v="210305"/>
    <x v="0"/>
    <x v="0"/>
    <x v="0"/>
    <x v="4"/>
    <x v="1"/>
    <x v="3"/>
    <n v="243"/>
  </r>
  <r>
    <s v="210306"/>
    <x v="0"/>
    <x v="0"/>
    <x v="0"/>
    <x v="5"/>
    <x v="1"/>
    <x v="3"/>
    <n v="497"/>
  </r>
  <r>
    <s v="210307"/>
    <x v="0"/>
    <x v="0"/>
    <x v="0"/>
    <x v="6"/>
    <x v="1"/>
    <x v="3"/>
    <n v="513"/>
  </r>
  <r>
    <s v="210308"/>
    <x v="0"/>
    <x v="0"/>
    <x v="0"/>
    <x v="7"/>
    <x v="1"/>
    <x v="3"/>
    <n v="324"/>
  </r>
  <r>
    <s v="210309"/>
    <x v="0"/>
    <x v="0"/>
    <x v="0"/>
    <x v="8"/>
    <x v="1"/>
    <x v="3"/>
    <n v="390"/>
  </r>
  <r>
    <s v="210310"/>
    <x v="0"/>
    <x v="0"/>
    <x v="0"/>
    <x v="9"/>
    <x v="1"/>
    <x v="3"/>
    <n v="351"/>
  </r>
  <r>
    <s v="210301"/>
    <x v="0"/>
    <x v="0"/>
    <x v="0"/>
    <x v="0"/>
    <x v="1"/>
    <x v="4"/>
    <n v="599"/>
  </r>
  <r>
    <s v="210302"/>
    <x v="0"/>
    <x v="0"/>
    <x v="0"/>
    <x v="1"/>
    <x v="1"/>
    <x v="4"/>
    <n v="109"/>
  </r>
  <r>
    <s v="210303"/>
    <x v="0"/>
    <x v="0"/>
    <x v="0"/>
    <x v="2"/>
    <x v="1"/>
    <x v="4"/>
    <n v="409"/>
  </r>
  <r>
    <s v="210304"/>
    <x v="0"/>
    <x v="0"/>
    <x v="0"/>
    <x v="3"/>
    <x v="1"/>
    <x v="4"/>
    <n v="220"/>
  </r>
  <r>
    <s v="210305"/>
    <x v="0"/>
    <x v="0"/>
    <x v="0"/>
    <x v="4"/>
    <x v="1"/>
    <x v="4"/>
    <n v="231"/>
  </r>
  <r>
    <s v="210306"/>
    <x v="0"/>
    <x v="0"/>
    <x v="0"/>
    <x v="5"/>
    <x v="1"/>
    <x v="4"/>
    <n v="418"/>
  </r>
  <r>
    <s v="210307"/>
    <x v="0"/>
    <x v="0"/>
    <x v="0"/>
    <x v="6"/>
    <x v="1"/>
    <x v="4"/>
    <n v="462"/>
  </r>
  <r>
    <s v="210308"/>
    <x v="0"/>
    <x v="0"/>
    <x v="0"/>
    <x v="7"/>
    <x v="1"/>
    <x v="4"/>
    <n v="260"/>
  </r>
  <r>
    <s v="210309"/>
    <x v="0"/>
    <x v="0"/>
    <x v="0"/>
    <x v="8"/>
    <x v="1"/>
    <x v="4"/>
    <n v="356"/>
  </r>
  <r>
    <s v="210310"/>
    <x v="0"/>
    <x v="0"/>
    <x v="0"/>
    <x v="9"/>
    <x v="1"/>
    <x v="4"/>
    <n v="349"/>
  </r>
  <r>
    <s v="210301"/>
    <x v="0"/>
    <x v="0"/>
    <x v="0"/>
    <x v="0"/>
    <x v="1"/>
    <x v="5"/>
    <n v="534"/>
  </r>
  <r>
    <s v="210302"/>
    <x v="0"/>
    <x v="0"/>
    <x v="0"/>
    <x v="1"/>
    <x v="1"/>
    <x v="5"/>
    <n v="106"/>
  </r>
  <r>
    <s v="210303"/>
    <x v="0"/>
    <x v="0"/>
    <x v="0"/>
    <x v="2"/>
    <x v="1"/>
    <x v="5"/>
    <n v="386"/>
  </r>
  <r>
    <s v="210304"/>
    <x v="0"/>
    <x v="0"/>
    <x v="0"/>
    <x v="3"/>
    <x v="1"/>
    <x v="5"/>
    <n v="191"/>
  </r>
  <r>
    <s v="210305"/>
    <x v="0"/>
    <x v="0"/>
    <x v="0"/>
    <x v="4"/>
    <x v="1"/>
    <x v="5"/>
    <n v="181"/>
  </r>
  <r>
    <s v="210306"/>
    <x v="0"/>
    <x v="0"/>
    <x v="0"/>
    <x v="5"/>
    <x v="1"/>
    <x v="5"/>
    <n v="387"/>
  </r>
  <r>
    <s v="210307"/>
    <x v="0"/>
    <x v="0"/>
    <x v="0"/>
    <x v="6"/>
    <x v="1"/>
    <x v="5"/>
    <n v="322"/>
  </r>
  <r>
    <s v="210308"/>
    <x v="0"/>
    <x v="0"/>
    <x v="0"/>
    <x v="7"/>
    <x v="1"/>
    <x v="5"/>
    <n v="233"/>
  </r>
  <r>
    <s v="210309"/>
    <x v="0"/>
    <x v="0"/>
    <x v="0"/>
    <x v="8"/>
    <x v="1"/>
    <x v="5"/>
    <n v="487"/>
  </r>
  <r>
    <s v="210310"/>
    <x v="0"/>
    <x v="0"/>
    <x v="0"/>
    <x v="9"/>
    <x v="1"/>
    <x v="5"/>
    <n v="306"/>
  </r>
  <r>
    <s v="210301"/>
    <x v="0"/>
    <x v="0"/>
    <x v="0"/>
    <x v="0"/>
    <x v="1"/>
    <x v="6"/>
    <n v="469"/>
  </r>
  <r>
    <s v="210302"/>
    <x v="0"/>
    <x v="0"/>
    <x v="0"/>
    <x v="1"/>
    <x v="1"/>
    <x v="6"/>
    <n v="97"/>
  </r>
  <r>
    <s v="210303"/>
    <x v="0"/>
    <x v="0"/>
    <x v="0"/>
    <x v="2"/>
    <x v="1"/>
    <x v="6"/>
    <n v="323"/>
  </r>
  <r>
    <s v="210304"/>
    <x v="0"/>
    <x v="0"/>
    <x v="0"/>
    <x v="3"/>
    <x v="1"/>
    <x v="6"/>
    <n v="167"/>
  </r>
  <r>
    <s v="210305"/>
    <x v="0"/>
    <x v="0"/>
    <x v="0"/>
    <x v="4"/>
    <x v="1"/>
    <x v="6"/>
    <n v="155"/>
  </r>
  <r>
    <s v="210306"/>
    <x v="0"/>
    <x v="0"/>
    <x v="0"/>
    <x v="5"/>
    <x v="1"/>
    <x v="6"/>
    <n v="362"/>
  </r>
  <r>
    <s v="210307"/>
    <x v="0"/>
    <x v="0"/>
    <x v="0"/>
    <x v="6"/>
    <x v="1"/>
    <x v="6"/>
    <n v="322"/>
  </r>
  <r>
    <s v="210308"/>
    <x v="0"/>
    <x v="0"/>
    <x v="0"/>
    <x v="7"/>
    <x v="1"/>
    <x v="6"/>
    <n v="211"/>
  </r>
  <r>
    <s v="210309"/>
    <x v="0"/>
    <x v="0"/>
    <x v="0"/>
    <x v="8"/>
    <x v="1"/>
    <x v="6"/>
    <n v="486"/>
  </r>
  <r>
    <s v="210310"/>
    <x v="0"/>
    <x v="0"/>
    <x v="0"/>
    <x v="9"/>
    <x v="1"/>
    <x v="6"/>
    <n v="221"/>
  </r>
  <r>
    <s v="210301"/>
    <x v="0"/>
    <x v="0"/>
    <x v="0"/>
    <x v="0"/>
    <x v="1"/>
    <x v="7"/>
    <n v="427"/>
  </r>
  <r>
    <s v="210302"/>
    <x v="0"/>
    <x v="0"/>
    <x v="0"/>
    <x v="1"/>
    <x v="1"/>
    <x v="7"/>
    <n v="82"/>
  </r>
  <r>
    <s v="210303"/>
    <x v="0"/>
    <x v="0"/>
    <x v="0"/>
    <x v="2"/>
    <x v="1"/>
    <x v="7"/>
    <n v="289"/>
  </r>
  <r>
    <s v="210304"/>
    <x v="0"/>
    <x v="0"/>
    <x v="0"/>
    <x v="3"/>
    <x v="1"/>
    <x v="7"/>
    <n v="149"/>
  </r>
  <r>
    <s v="210305"/>
    <x v="0"/>
    <x v="0"/>
    <x v="0"/>
    <x v="4"/>
    <x v="1"/>
    <x v="7"/>
    <n v="157"/>
  </r>
  <r>
    <s v="210306"/>
    <x v="0"/>
    <x v="0"/>
    <x v="0"/>
    <x v="5"/>
    <x v="1"/>
    <x v="7"/>
    <n v="324"/>
  </r>
  <r>
    <s v="210307"/>
    <x v="0"/>
    <x v="0"/>
    <x v="0"/>
    <x v="6"/>
    <x v="1"/>
    <x v="7"/>
    <n v="253"/>
  </r>
  <r>
    <s v="210308"/>
    <x v="0"/>
    <x v="0"/>
    <x v="0"/>
    <x v="7"/>
    <x v="1"/>
    <x v="7"/>
    <n v="166"/>
  </r>
  <r>
    <s v="210309"/>
    <x v="0"/>
    <x v="0"/>
    <x v="0"/>
    <x v="8"/>
    <x v="1"/>
    <x v="7"/>
    <n v="425"/>
  </r>
  <r>
    <s v="210310"/>
    <x v="0"/>
    <x v="0"/>
    <x v="0"/>
    <x v="9"/>
    <x v="1"/>
    <x v="7"/>
    <n v="230"/>
  </r>
  <r>
    <s v="210301"/>
    <x v="0"/>
    <x v="0"/>
    <x v="0"/>
    <x v="0"/>
    <x v="1"/>
    <x v="8"/>
    <n v="368"/>
  </r>
  <r>
    <s v="210302"/>
    <x v="0"/>
    <x v="0"/>
    <x v="0"/>
    <x v="1"/>
    <x v="1"/>
    <x v="8"/>
    <n v="87"/>
  </r>
  <r>
    <s v="210303"/>
    <x v="0"/>
    <x v="0"/>
    <x v="0"/>
    <x v="2"/>
    <x v="1"/>
    <x v="8"/>
    <n v="292"/>
  </r>
  <r>
    <s v="210304"/>
    <x v="0"/>
    <x v="0"/>
    <x v="0"/>
    <x v="3"/>
    <x v="1"/>
    <x v="8"/>
    <n v="139"/>
  </r>
  <r>
    <s v="210305"/>
    <x v="0"/>
    <x v="0"/>
    <x v="0"/>
    <x v="4"/>
    <x v="1"/>
    <x v="8"/>
    <n v="120"/>
  </r>
  <r>
    <s v="210306"/>
    <x v="0"/>
    <x v="0"/>
    <x v="0"/>
    <x v="5"/>
    <x v="1"/>
    <x v="8"/>
    <n v="300"/>
  </r>
  <r>
    <s v="210307"/>
    <x v="0"/>
    <x v="0"/>
    <x v="0"/>
    <x v="6"/>
    <x v="1"/>
    <x v="8"/>
    <n v="271"/>
  </r>
  <r>
    <s v="210308"/>
    <x v="0"/>
    <x v="0"/>
    <x v="0"/>
    <x v="7"/>
    <x v="1"/>
    <x v="8"/>
    <n v="186"/>
  </r>
  <r>
    <s v="210309"/>
    <x v="0"/>
    <x v="0"/>
    <x v="0"/>
    <x v="8"/>
    <x v="1"/>
    <x v="8"/>
    <n v="323"/>
  </r>
  <r>
    <s v="210310"/>
    <x v="0"/>
    <x v="0"/>
    <x v="0"/>
    <x v="9"/>
    <x v="1"/>
    <x v="8"/>
    <n v="214"/>
  </r>
  <r>
    <s v="210301"/>
    <x v="0"/>
    <x v="0"/>
    <x v="0"/>
    <x v="0"/>
    <x v="1"/>
    <x v="9"/>
    <n v="302"/>
  </r>
  <r>
    <s v="210302"/>
    <x v="0"/>
    <x v="0"/>
    <x v="0"/>
    <x v="1"/>
    <x v="1"/>
    <x v="9"/>
    <n v="64"/>
  </r>
  <r>
    <s v="210303"/>
    <x v="0"/>
    <x v="0"/>
    <x v="0"/>
    <x v="2"/>
    <x v="1"/>
    <x v="9"/>
    <n v="256"/>
  </r>
  <r>
    <s v="210304"/>
    <x v="0"/>
    <x v="0"/>
    <x v="0"/>
    <x v="3"/>
    <x v="1"/>
    <x v="9"/>
    <n v="122"/>
  </r>
  <r>
    <s v="210305"/>
    <x v="0"/>
    <x v="0"/>
    <x v="0"/>
    <x v="4"/>
    <x v="1"/>
    <x v="9"/>
    <n v="123"/>
  </r>
  <r>
    <s v="210306"/>
    <x v="0"/>
    <x v="0"/>
    <x v="0"/>
    <x v="5"/>
    <x v="1"/>
    <x v="9"/>
    <n v="243"/>
  </r>
  <r>
    <s v="210307"/>
    <x v="0"/>
    <x v="0"/>
    <x v="0"/>
    <x v="6"/>
    <x v="1"/>
    <x v="9"/>
    <n v="230"/>
  </r>
  <r>
    <s v="210308"/>
    <x v="0"/>
    <x v="0"/>
    <x v="0"/>
    <x v="7"/>
    <x v="1"/>
    <x v="9"/>
    <n v="132"/>
  </r>
  <r>
    <s v="210309"/>
    <x v="0"/>
    <x v="0"/>
    <x v="0"/>
    <x v="8"/>
    <x v="1"/>
    <x v="9"/>
    <n v="269"/>
  </r>
  <r>
    <s v="210310"/>
    <x v="0"/>
    <x v="0"/>
    <x v="0"/>
    <x v="9"/>
    <x v="1"/>
    <x v="9"/>
    <n v="156"/>
  </r>
  <r>
    <s v="210301"/>
    <x v="0"/>
    <x v="0"/>
    <x v="0"/>
    <x v="0"/>
    <x v="1"/>
    <x v="10"/>
    <n v="265"/>
  </r>
  <r>
    <s v="210302"/>
    <x v="0"/>
    <x v="0"/>
    <x v="0"/>
    <x v="1"/>
    <x v="1"/>
    <x v="10"/>
    <n v="75"/>
  </r>
  <r>
    <s v="210303"/>
    <x v="0"/>
    <x v="0"/>
    <x v="0"/>
    <x v="2"/>
    <x v="1"/>
    <x v="10"/>
    <n v="235"/>
  </r>
  <r>
    <s v="210304"/>
    <x v="0"/>
    <x v="0"/>
    <x v="0"/>
    <x v="3"/>
    <x v="1"/>
    <x v="10"/>
    <n v="110"/>
  </r>
  <r>
    <s v="210305"/>
    <x v="0"/>
    <x v="0"/>
    <x v="0"/>
    <x v="4"/>
    <x v="1"/>
    <x v="10"/>
    <n v="82"/>
  </r>
  <r>
    <s v="210306"/>
    <x v="0"/>
    <x v="0"/>
    <x v="0"/>
    <x v="5"/>
    <x v="1"/>
    <x v="10"/>
    <n v="226"/>
  </r>
  <r>
    <s v="210307"/>
    <x v="0"/>
    <x v="0"/>
    <x v="0"/>
    <x v="6"/>
    <x v="1"/>
    <x v="10"/>
    <n v="207"/>
  </r>
  <r>
    <s v="210308"/>
    <x v="0"/>
    <x v="0"/>
    <x v="0"/>
    <x v="7"/>
    <x v="1"/>
    <x v="10"/>
    <n v="147"/>
  </r>
  <r>
    <s v="210309"/>
    <x v="0"/>
    <x v="0"/>
    <x v="0"/>
    <x v="8"/>
    <x v="1"/>
    <x v="10"/>
    <n v="229"/>
  </r>
  <r>
    <s v="210310"/>
    <x v="0"/>
    <x v="0"/>
    <x v="0"/>
    <x v="9"/>
    <x v="1"/>
    <x v="10"/>
    <n v="159"/>
  </r>
  <r>
    <s v="210301"/>
    <x v="0"/>
    <x v="0"/>
    <x v="0"/>
    <x v="0"/>
    <x v="1"/>
    <x v="11"/>
    <n v="266"/>
  </r>
  <r>
    <s v="210302"/>
    <x v="0"/>
    <x v="0"/>
    <x v="0"/>
    <x v="1"/>
    <x v="1"/>
    <x v="11"/>
    <n v="56"/>
  </r>
  <r>
    <s v="210303"/>
    <x v="0"/>
    <x v="0"/>
    <x v="0"/>
    <x v="2"/>
    <x v="1"/>
    <x v="11"/>
    <n v="198"/>
  </r>
  <r>
    <s v="210304"/>
    <x v="0"/>
    <x v="0"/>
    <x v="0"/>
    <x v="3"/>
    <x v="1"/>
    <x v="11"/>
    <n v="103"/>
  </r>
  <r>
    <s v="210305"/>
    <x v="0"/>
    <x v="0"/>
    <x v="0"/>
    <x v="4"/>
    <x v="1"/>
    <x v="11"/>
    <n v="86"/>
  </r>
  <r>
    <s v="210306"/>
    <x v="0"/>
    <x v="0"/>
    <x v="0"/>
    <x v="5"/>
    <x v="1"/>
    <x v="11"/>
    <n v="160"/>
  </r>
  <r>
    <s v="210307"/>
    <x v="0"/>
    <x v="0"/>
    <x v="0"/>
    <x v="6"/>
    <x v="1"/>
    <x v="11"/>
    <n v="152"/>
  </r>
  <r>
    <s v="210308"/>
    <x v="0"/>
    <x v="0"/>
    <x v="0"/>
    <x v="7"/>
    <x v="1"/>
    <x v="11"/>
    <n v="106"/>
  </r>
  <r>
    <s v="210309"/>
    <x v="0"/>
    <x v="0"/>
    <x v="0"/>
    <x v="8"/>
    <x v="1"/>
    <x v="11"/>
    <n v="177"/>
  </r>
  <r>
    <s v="210310"/>
    <x v="0"/>
    <x v="0"/>
    <x v="0"/>
    <x v="9"/>
    <x v="1"/>
    <x v="11"/>
    <n v="131"/>
  </r>
  <r>
    <s v="210301"/>
    <x v="0"/>
    <x v="0"/>
    <x v="0"/>
    <x v="0"/>
    <x v="1"/>
    <x v="12"/>
    <n v="184"/>
  </r>
  <r>
    <s v="210302"/>
    <x v="0"/>
    <x v="0"/>
    <x v="0"/>
    <x v="1"/>
    <x v="1"/>
    <x v="12"/>
    <n v="51"/>
  </r>
  <r>
    <s v="210303"/>
    <x v="0"/>
    <x v="0"/>
    <x v="0"/>
    <x v="2"/>
    <x v="1"/>
    <x v="12"/>
    <n v="143"/>
  </r>
  <r>
    <s v="210304"/>
    <x v="0"/>
    <x v="0"/>
    <x v="0"/>
    <x v="3"/>
    <x v="1"/>
    <x v="12"/>
    <n v="91"/>
  </r>
  <r>
    <s v="210305"/>
    <x v="0"/>
    <x v="0"/>
    <x v="0"/>
    <x v="4"/>
    <x v="1"/>
    <x v="12"/>
    <n v="69"/>
  </r>
  <r>
    <s v="210306"/>
    <x v="0"/>
    <x v="0"/>
    <x v="0"/>
    <x v="5"/>
    <x v="1"/>
    <x v="12"/>
    <n v="135"/>
  </r>
  <r>
    <s v="210307"/>
    <x v="0"/>
    <x v="0"/>
    <x v="0"/>
    <x v="6"/>
    <x v="1"/>
    <x v="12"/>
    <n v="111"/>
  </r>
  <r>
    <s v="210308"/>
    <x v="0"/>
    <x v="0"/>
    <x v="0"/>
    <x v="7"/>
    <x v="1"/>
    <x v="12"/>
    <n v="67"/>
  </r>
  <r>
    <s v="210309"/>
    <x v="0"/>
    <x v="0"/>
    <x v="0"/>
    <x v="8"/>
    <x v="1"/>
    <x v="12"/>
    <n v="129"/>
  </r>
  <r>
    <s v="210310"/>
    <x v="0"/>
    <x v="0"/>
    <x v="0"/>
    <x v="9"/>
    <x v="1"/>
    <x v="12"/>
    <n v="149"/>
  </r>
  <r>
    <s v="210301"/>
    <x v="0"/>
    <x v="0"/>
    <x v="0"/>
    <x v="0"/>
    <x v="1"/>
    <x v="13"/>
    <n v="145"/>
  </r>
  <r>
    <s v="210302"/>
    <x v="0"/>
    <x v="0"/>
    <x v="0"/>
    <x v="1"/>
    <x v="1"/>
    <x v="13"/>
    <n v="30"/>
  </r>
  <r>
    <s v="210303"/>
    <x v="0"/>
    <x v="0"/>
    <x v="0"/>
    <x v="2"/>
    <x v="1"/>
    <x v="13"/>
    <n v="107"/>
  </r>
  <r>
    <s v="210304"/>
    <x v="0"/>
    <x v="0"/>
    <x v="0"/>
    <x v="3"/>
    <x v="1"/>
    <x v="13"/>
    <n v="64"/>
  </r>
  <r>
    <s v="210305"/>
    <x v="0"/>
    <x v="0"/>
    <x v="0"/>
    <x v="4"/>
    <x v="1"/>
    <x v="13"/>
    <n v="65"/>
  </r>
  <r>
    <s v="210306"/>
    <x v="0"/>
    <x v="0"/>
    <x v="0"/>
    <x v="5"/>
    <x v="1"/>
    <x v="13"/>
    <n v="105"/>
  </r>
  <r>
    <s v="210307"/>
    <x v="0"/>
    <x v="0"/>
    <x v="0"/>
    <x v="6"/>
    <x v="1"/>
    <x v="13"/>
    <n v="117"/>
  </r>
  <r>
    <s v="210308"/>
    <x v="0"/>
    <x v="0"/>
    <x v="0"/>
    <x v="7"/>
    <x v="1"/>
    <x v="13"/>
    <n v="54"/>
  </r>
  <r>
    <s v="210309"/>
    <x v="0"/>
    <x v="0"/>
    <x v="0"/>
    <x v="8"/>
    <x v="1"/>
    <x v="13"/>
    <n v="72"/>
  </r>
  <r>
    <s v="210310"/>
    <x v="0"/>
    <x v="0"/>
    <x v="0"/>
    <x v="9"/>
    <x v="1"/>
    <x v="13"/>
    <n v="126"/>
  </r>
  <r>
    <s v="210301"/>
    <x v="0"/>
    <x v="0"/>
    <x v="0"/>
    <x v="0"/>
    <x v="1"/>
    <x v="14"/>
    <n v="122"/>
  </r>
  <r>
    <s v="210302"/>
    <x v="0"/>
    <x v="0"/>
    <x v="0"/>
    <x v="1"/>
    <x v="1"/>
    <x v="14"/>
    <n v="28"/>
  </r>
  <r>
    <s v="210303"/>
    <x v="0"/>
    <x v="0"/>
    <x v="0"/>
    <x v="2"/>
    <x v="1"/>
    <x v="14"/>
    <n v="120"/>
  </r>
  <r>
    <s v="210304"/>
    <x v="0"/>
    <x v="0"/>
    <x v="0"/>
    <x v="3"/>
    <x v="1"/>
    <x v="14"/>
    <n v="53"/>
  </r>
  <r>
    <s v="210305"/>
    <x v="0"/>
    <x v="0"/>
    <x v="0"/>
    <x v="4"/>
    <x v="1"/>
    <x v="14"/>
    <n v="51"/>
  </r>
  <r>
    <s v="210306"/>
    <x v="0"/>
    <x v="0"/>
    <x v="0"/>
    <x v="5"/>
    <x v="1"/>
    <x v="14"/>
    <n v="95"/>
  </r>
  <r>
    <s v="210307"/>
    <x v="0"/>
    <x v="0"/>
    <x v="0"/>
    <x v="6"/>
    <x v="1"/>
    <x v="14"/>
    <n v="105"/>
  </r>
  <r>
    <s v="210308"/>
    <x v="0"/>
    <x v="0"/>
    <x v="0"/>
    <x v="7"/>
    <x v="1"/>
    <x v="14"/>
    <n v="46"/>
  </r>
  <r>
    <s v="210309"/>
    <x v="0"/>
    <x v="0"/>
    <x v="0"/>
    <x v="8"/>
    <x v="1"/>
    <x v="14"/>
    <n v="34"/>
  </r>
  <r>
    <s v="210310"/>
    <x v="0"/>
    <x v="0"/>
    <x v="0"/>
    <x v="9"/>
    <x v="1"/>
    <x v="14"/>
    <n v="78"/>
  </r>
  <r>
    <s v="210301"/>
    <x v="0"/>
    <x v="0"/>
    <x v="0"/>
    <x v="0"/>
    <x v="1"/>
    <x v="15"/>
    <n v="82"/>
  </r>
  <r>
    <s v="210302"/>
    <x v="0"/>
    <x v="0"/>
    <x v="0"/>
    <x v="1"/>
    <x v="1"/>
    <x v="15"/>
    <n v="19"/>
  </r>
  <r>
    <s v="210303"/>
    <x v="0"/>
    <x v="0"/>
    <x v="0"/>
    <x v="2"/>
    <x v="1"/>
    <x v="15"/>
    <n v="74"/>
  </r>
  <r>
    <s v="210304"/>
    <x v="0"/>
    <x v="0"/>
    <x v="0"/>
    <x v="3"/>
    <x v="1"/>
    <x v="15"/>
    <n v="46"/>
  </r>
  <r>
    <s v="210305"/>
    <x v="0"/>
    <x v="0"/>
    <x v="0"/>
    <x v="4"/>
    <x v="1"/>
    <x v="15"/>
    <n v="20"/>
  </r>
  <r>
    <s v="210306"/>
    <x v="0"/>
    <x v="0"/>
    <x v="0"/>
    <x v="5"/>
    <x v="1"/>
    <x v="15"/>
    <n v="68"/>
  </r>
  <r>
    <s v="210307"/>
    <x v="0"/>
    <x v="0"/>
    <x v="0"/>
    <x v="6"/>
    <x v="1"/>
    <x v="15"/>
    <n v="69"/>
  </r>
  <r>
    <s v="210308"/>
    <x v="0"/>
    <x v="0"/>
    <x v="0"/>
    <x v="7"/>
    <x v="1"/>
    <x v="15"/>
    <n v="38"/>
  </r>
  <r>
    <s v="210309"/>
    <x v="0"/>
    <x v="0"/>
    <x v="0"/>
    <x v="8"/>
    <x v="1"/>
    <x v="15"/>
    <n v="26"/>
  </r>
  <r>
    <s v="210310"/>
    <x v="0"/>
    <x v="0"/>
    <x v="0"/>
    <x v="9"/>
    <x v="1"/>
    <x v="15"/>
    <n v="62"/>
  </r>
  <r>
    <s v="210301"/>
    <x v="0"/>
    <x v="0"/>
    <x v="0"/>
    <x v="0"/>
    <x v="1"/>
    <x v="16"/>
    <n v="56"/>
  </r>
  <r>
    <s v="210302"/>
    <x v="0"/>
    <x v="0"/>
    <x v="0"/>
    <x v="1"/>
    <x v="1"/>
    <x v="16"/>
    <n v="10"/>
  </r>
  <r>
    <s v="210303"/>
    <x v="0"/>
    <x v="0"/>
    <x v="0"/>
    <x v="2"/>
    <x v="1"/>
    <x v="16"/>
    <n v="71"/>
  </r>
  <r>
    <s v="210304"/>
    <x v="0"/>
    <x v="0"/>
    <x v="0"/>
    <x v="3"/>
    <x v="1"/>
    <x v="16"/>
    <n v="32"/>
  </r>
  <r>
    <s v="210305"/>
    <x v="0"/>
    <x v="0"/>
    <x v="0"/>
    <x v="4"/>
    <x v="1"/>
    <x v="16"/>
    <n v="16"/>
  </r>
  <r>
    <s v="210306"/>
    <x v="0"/>
    <x v="0"/>
    <x v="0"/>
    <x v="5"/>
    <x v="1"/>
    <x v="16"/>
    <n v="68"/>
  </r>
  <r>
    <s v="210307"/>
    <x v="0"/>
    <x v="0"/>
    <x v="0"/>
    <x v="6"/>
    <x v="1"/>
    <x v="16"/>
    <n v="35"/>
  </r>
  <r>
    <s v="210308"/>
    <x v="0"/>
    <x v="0"/>
    <x v="0"/>
    <x v="7"/>
    <x v="1"/>
    <x v="16"/>
    <n v="32"/>
  </r>
  <r>
    <s v="210309"/>
    <x v="0"/>
    <x v="0"/>
    <x v="0"/>
    <x v="8"/>
    <x v="1"/>
    <x v="16"/>
    <n v="23"/>
  </r>
  <r>
    <s v="210310"/>
    <x v="0"/>
    <x v="0"/>
    <x v="0"/>
    <x v="9"/>
    <x v="1"/>
    <x v="16"/>
    <n v="69"/>
  </r>
  <r>
    <s v="210301"/>
    <x v="0"/>
    <x v="0"/>
    <x v="0"/>
    <x v="0"/>
    <x v="1"/>
    <x v="17"/>
    <n v="40"/>
  </r>
  <r>
    <s v="210302"/>
    <x v="0"/>
    <x v="0"/>
    <x v="0"/>
    <x v="1"/>
    <x v="1"/>
    <x v="17"/>
    <n v="9"/>
  </r>
  <r>
    <s v="210303"/>
    <x v="0"/>
    <x v="0"/>
    <x v="0"/>
    <x v="2"/>
    <x v="1"/>
    <x v="17"/>
    <n v="36"/>
  </r>
  <r>
    <s v="210304"/>
    <x v="0"/>
    <x v="0"/>
    <x v="0"/>
    <x v="3"/>
    <x v="1"/>
    <x v="17"/>
    <n v="21"/>
  </r>
  <r>
    <s v="210305"/>
    <x v="0"/>
    <x v="0"/>
    <x v="0"/>
    <x v="4"/>
    <x v="1"/>
    <x v="17"/>
    <n v="11"/>
  </r>
  <r>
    <s v="210306"/>
    <x v="0"/>
    <x v="0"/>
    <x v="0"/>
    <x v="5"/>
    <x v="1"/>
    <x v="17"/>
    <n v="45"/>
  </r>
  <r>
    <s v="210307"/>
    <x v="0"/>
    <x v="0"/>
    <x v="0"/>
    <x v="6"/>
    <x v="1"/>
    <x v="17"/>
    <n v="24"/>
  </r>
  <r>
    <s v="210308"/>
    <x v="0"/>
    <x v="0"/>
    <x v="0"/>
    <x v="7"/>
    <x v="1"/>
    <x v="17"/>
    <n v="26"/>
  </r>
  <r>
    <s v="210309"/>
    <x v="0"/>
    <x v="0"/>
    <x v="0"/>
    <x v="8"/>
    <x v="1"/>
    <x v="17"/>
    <n v="11"/>
  </r>
  <r>
    <s v="210310"/>
    <x v="0"/>
    <x v="0"/>
    <x v="0"/>
    <x v="9"/>
    <x v="1"/>
    <x v="17"/>
    <n v="3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3" cacheId="1" applyNumberFormats="0" applyBorderFormats="0" applyFontFormats="0" applyPatternFormats="0" applyAlignmentFormats="0" applyWidthHeightFormats="1" dataCaption="Valores" updatedVersion="8" minRefreshableVersion="3" showDrill="0" useAutoFormatting="1" itemPrintTitles="1" createdVersion="7" indent="0" showHeaders="0" outline="1" outlineData="1" multipleFieldFilters="0" chartFormat="1">
  <location ref="B16:E36" firstHeaderRow="1" firstDataRow="2" firstDataCol="1"/>
  <pivotFields count="8">
    <pivotField showAll="0"/>
    <pivotField showAll="0">
      <items count="30">
        <item m="1" x="1"/>
        <item m="1" x="2"/>
        <item m="1" x="3"/>
        <item m="1" x="4"/>
        <item m="1" x="5"/>
        <item m="1" x="6"/>
        <item m="1" x="7"/>
        <item m="1" x="8"/>
        <item m="1" x="15"/>
        <item m="1" x="17"/>
        <item m="1" x="16"/>
        <item m="1" x="18"/>
        <item m="1" x="9"/>
        <item m="1" x="10"/>
        <item m="1" x="11"/>
        <item m="1" x="12"/>
        <item m="1" x="13"/>
        <item m="1" x="14"/>
        <item m="1" x="19"/>
        <item m="1" x="20"/>
        <item m="1" x="21"/>
        <item m="1" x="22"/>
        <item m="1" x="23"/>
        <item m="1" x="24"/>
        <item x="0"/>
        <item m="1" x="25"/>
        <item m="1" x="26"/>
        <item m="1" x="27"/>
        <item m="1" x="28"/>
        <item t="default"/>
      </items>
    </pivotField>
    <pivotField showAll="0">
      <items count="26">
        <item m="1" x="1"/>
        <item m="1" x="2"/>
        <item m="1" x="3"/>
        <item m="1" x="4"/>
        <item m="1" x="5"/>
        <item m="1" x="6"/>
        <item m="1" x="7"/>
        <item m="1" x="8"/>
        <item m="1" x="9"/>
        <item m="1" x="10"/>
        <item m="1" x="11"/>
        <item m="1" x="12"/>
        <item m="1" x="13"/>
        <item m="1" x="14"/>
        <item m="1" x="15"/>
        <item m="1" x="16"/>
        <item m="1" x="17"/>
        <item m="1" x="18"/>
        <item m="1" x="19"/>
        <item m="1" x="20"/>
        <item x="0"/>
        <item m="1" x="21"/>
        <item m="1" x="22"/>
        <item m="1" x="23"/>
        <item m="1" x="24"/>
        <item t="default"/>
      </items>
    </pivotField>
    <pivotField showAll="0">
      <items count="198">
        <item m="1" x="28"/>
        <item m="1" x="82"/>
        <item m="1" x="69"/>
        <item m="1" x="9"/>
        <item m="1" x="139"/>
        <item m="1" x="89"/>
        <item m="1" x="29"/>
        <item m="1" x="83"/>
        <item m="1" x="70"/>
        <item m="1" x="30"/>
        <item m="1" x="10"/>
        <item m="1" x="35"/>
        <item m="1" x="114"/>
        <item m="1" x="11"/>
        <item m="1" x="193"/>
        <item m="1" x="156"/>
        <item m="1" x="31"/>
        <item m="1" x="164"/>
        <item m="1" x="2"/>
        <item m="1" x="129"/>
        <item m="1" x="176"/>
        <item m="1" x="115"/>
        <item m="1" x="12"/>
        <item m="1" x="3"/>
        <item m="1" x="55"/>
        <item m="1" x="54"/>
        <item m="1" x="130"/>
        <item m="1" x="71"/>
        <item m="1" x="67"/>
        <item m="1" x="196"/>
        <item m="1" x="36"/>
        <item m="1" x="72"/>
        <item m="1" x="73"/>
        <item m="1" x="186"/>
        <item m="1" x="44"/>
        <item m="1" x="131"/>
        <item m="1" x="132"/>
        <item x="0"/>
        <item m="1" x="37"/>
        <item m="1" x="13"/>
        <item m="1" x="14"/>
        <item m="1" x="15"/>
        <item m="1" x="38"/>
        <item m="1" x="84"/>
        <item m="1" x="39"/>
        <item m="1" x="56"/>
        <item m="1" x="1"/>
        <item m="1" x="106"/>
        <item m="1" x="116"/>
        <item m="1" x="125"/>
        <item m="1" x="100"/>
        <item m="1" x="33"/>
        <item m="1" x="57"/>
        <item m="1" x="165"/>
        <item m="1" x="74"/>
        <item m="1" x="112"/>
        <item m="1" x="85"/>
        <item m="1" x="105"/>
        <item m="1" x="40"/>
        <item m="1" x="4"/>
        <item m="1" x="190"/>
        <item m="1" x="58"/>
        <item m="1" x="192"/>
        <item m="1" x="16"/>
        <item m="1" x="32"/>
        <item m="1" x="68"/>
        <item m="1" x="59"/>
        <item m="1" x="153"/>
        <item m="1" x="144"/>
        <item m="1" x="90"/>
        <item m="1" x="166"/>
        <item m="1" x="177"/>
        <item m="1" x="75"/>
        <item m="1" x="126"/>
        <item m="1" x="150"/>
        <item m="1" x="123"/>
        <item m="1" x="34"/>
        <item m="1" x="91"/>
        <item m="1" x="60"/>
        <item m="1" x="178"/>
        <item m="1" x="92"/>
        <item m="1" x="43"/>
        <item m="1" x="45"/>
        <item m="1" x="157"/>
        <item m="1" x="167"/>
        <item m="1" x="81"/>
        <item m="1" x="104"/>
        <item m="1" x="46"/>
        <item m="1" x="88"/>
        <item m="1" x="133"/>
        <item m="1" x="8"/>
        <item m="1" x="17"/>
        <item m="1" x="18"/>
        <item m="1" x="134"/>
        <item m="1" x="135"/>
        <item m="1" x="19"/>
        <item m="1" x="86"/>
        <item m="1" x="99"/>
        <item m="1" x="151"/>
        <item m="1" x="41"/>
        <item m="1" x="61"/>
        <item m="1" x="107"/>
        <item m="1" x="187"/>
        <item m="1" x="117"/>
        <item m="1" x="108"/>
        <item m="1" x="76"/>
        <item m="1" x="47"/>
        <item m="1" x="42"/>
        <item m="1" x="179"/>
        <item m="1" x="127"/>
        <item m="1" x="168"/>
        <item m="1" x="97"/>
        <item m="1" x="93"/>
        <item m="1" x="128"/>
        <item m="1" x="140"/>
        <item m="1" x="48"/>
        <item m="1" x="5"/>
        <item m="1" x="147"/>
        <item m="1" x="94"/>
        <item m="1" x="180"/>
        <item m="1" x="20"/>
        <item m="1" x="149"/>
        <item m="1" x="141"/>
        <item m="1" x="138"/>
        <item m="1" x="169"/>
        <item m="1" x="170"/>
        <item m="1" x="158"/>
        <item m="1" x="175"/>
        <item m="1" x="101"/>
        <item m="1" x="21"/>
        <item m="1" x="118"/>
        <item m="1" x="154"/>
        <item m="1" x="136"/>
        <item m="1" x="119"/>
        <item m="1" x="95"/>
        <item m="1" x="194"/>
        <item m="1" x="159"/>
        <item m="1" x="22"/>
        <item m="1" x="102"/>
        <item m="1" x="49"/>
        <item m="1" x="77"/>
        <item m="1" x="152"/>
        <item m="1" x="120"/>
        <item m="1" x="50"/>
        <item m="1" x="78"/>
        <item m="1" x="181"/>
        <item m="1" x="103"/>
        <item m="1" x="155"/>
        <item m="1" x="23"/>
        <item m="1" x="96"/>
        <item m="1" x="163"/>
        <item m="1" x="195"/>
        <item m="1" x="145"/>
        <item m="1" x="79"/>
        <item m="1" x="24"/>
        <item m="1" x="142"/>
        <item m="1" x="182"/>
        <item m="1" x="6"/>
        <item m="1" x="171"/>
        <item m="1" x="62"/>
        <item m="1" x="63"/>
        <item m="1" x="183"/>
        <item m="1" x="64"/>
        <item m="1" x="65"/>
        <item m="1" x="172"/>
        <item m="1" x="121"/>
        <item m="1" x="173"/>
        <item m="1" x="25"/>
        <item m="1" x="66"/>
        <item m="1" x="122"/>
        <item m="1" x="109"/>
        <item m="1" x="162"/>
        <item m="1" x="26"/>
        <item m="1" x="51"/>
        <item m="1" x="160"/>
        <item m="1" x="185"/>
        <item m="1" x="148"/>
        <item m="1" x="161"/>
        <item m="1" x="146"/>
        <item m="1" x="188"/>
        <item m="1" x="110"/>
        <item m="1" x="87"/>
        <item m="1" x="184"/>
        <item m="1" x="113"/>
        <item m="1" x="189"/>
        <item m="1" x="143"/>
        <item m="1" x="80"/>
        <item m="1" x="7"/>
        <item m="1" x="52"/>
        <item m="1" x="53"/>
        <item m="1" x="124"/>
        <item m="1" x="98"/>
        <item m="1" x="111"/>
        <item m="1" x="137"/>
        <item m="1" x="27"/>
        <item m="1" x="174"/>
        <item m="1" x="191"/>
        <item t="default"/>
      </items>
    </pivotField>
    <pivotField showAll="0">
      <items count="1735">
        <item m="1" x="1733"/>
        <item m="1" x="255"/>
        <item m="1" x="119"/>
        <item m="1" x="375"/>
        <item m="1" x="196"/>
        <item m="1" x="754"/>
        <item m="1" x="553"/>
        <item m="1" x="1531"/>
        <item m="1" x="402"/>
        <item m="1" x="151"/>
        <item m="1" x="238"/>
        <item m="1" x="785"/>
        <item m="1" x="117"/>
        <item m="1" x="445"/>
        <item m="1" x="1029"/>
        <item m="1" x="687"/>
        <item m="1" x="134"/>
        <item m="1" x="688"/>
        <item m="1" x="1519"/>
        <item m="1" x="786"/>
        <item m="1" x="689"/>
        <item m="1" x="446"/>
        <item m="1" x="853"/>
        <item m="1" x="854"/>
        <item m="1" x="111"/>
        <item m="1" x="1124"/>
        <item m="1" x="1615"/>
        <item m="1" x="1711"/>
        <item m="1" x="1088"/>
        <item m="1" x="855"/>
        <item m="1" x="323"/>
        <item m="1" x="105"/>
        <item x="1"/>
        <item m="1" x="1658"/>
        <item m="1" x="434"/>
        <item m="1" x="541"/>
        <item m="1" x="1729"/>
        <item m="1" x="239"/>
        <item m="1" x="1327"/>
        <item m="1" x="1625"/>
        <item m="1" x="1611"/>
        <item m="1" x="1675"/>
        <item m="1" x="1596"/>
        <item m="1" x="964"/>
        <item m="1" x="1357"/>
        <item m="1" x="736"/>
        <item m="1" x="1619"/>
        <item m="1" x="338"/>
        <item m="1" x="1378"/>
        <item m="1" x="1105"/>
        <item m="1" x="1520"/>
        <item m="1" x="873"/>
        <item m="1" x="135"/>
        <item m="1" x="1311"/>
        <item m="1" x="885"/>
        <item m="1" x="1494"/>
        <item m="1" x="1581"/>
        <item m="1" x="1599"/>
        <item m="1" x="694"/>
        <item m="1" x="489"/>
        <item m="1" x="807"/>
        <item m="1" x="482"/>
        <item m="1" x="313"/>
        <item m="1" x="1207"/>
        <item m="1" x="665"/>
        <item m="1" x="388"/>
        <item m="1" x="264"/>
        <item m="1" x="769"/>
        <item m="1" x="1322"/>
        <item m="1" x="1011"/>
        <item m="1" x="265"/>
        <item m="1" x="420"/>
        <item m="1" x="867"/>
        <item m="1" x="1397"/>
        <item m="1" x="457"/>
        <item m="1" x="1160"/>
        <item m="1" x="585"/>
        <item m="1" x="158"/>
        <item m="1" x="136"/>
        <item m="1" x="283"/>
        <item m="1" x="1569"/>
        <item m="1" x="1281"/>
        <item m="1" x="120"/>
        <item m="1" x="948"/>
        <item m="1" x="1030"/>
        <item m="1" x="387"/>
        <item m="1" x="542"/>
        <item m="1" x="121"/>
        <item m="1" x="1251"/>
        <item m="1" x="32"/>
        <item m="1" x="906"/>
        <item m="1" x="1532"/>
        <item m="1" x="1495"/>
        <item m="1" x="337"/>
        <item m="1" x="819"/>
        <item m="1" x="800"/>
        <item m="1" x="1106"/>
        <item m="1" x="1257"/>
        <item m="1" x="1533"/>
        <item m="1" x="543"/>
        <item m="1" x="11"/>
        <item m="1" x="137"/>
        <item m="1" x="1031"/>
        <item m="1" x="1270"/>
        <item m="1" x="1271"/>
        <item m="1" x="1208"/>
        <item m="1" x="376"/>
        <item m="1" x="377"/>
        <item m="1" x="1521"/>
        <item m="1" x="1272"/>
        <item m="1" x="496"/>
        <item m="1" x="820"/>
        <item m="1" x="1649"/>
        <item m="1" x="1467"/>
        <item m="1" x="444"/>
        <item m="1" x="469"/>
        <item x="2"/>
        <item m="1" x="1328"/>
        <item m="1" x="839"/>
        <item m="1" x="1329"/>
        <item m="1" x="483"/>
        <item m="1" x="389"/>
        <item m="1" x="1330"/>
        <item m="1" x="31"/>
        <item m="1" x="87"/>
        <item m="1" x="1612"/>
        <item m="1" x="1366"/>
        <item m="1" x="12"/>
        <item m="1" x="622"/>
        <item m="1" x="152"/>
        <item m="1" x="939"/>
        <item m="1" x="1240"/>
        <item m="1" x="1209"/>
        <item m="1" x="1626"/>
        <item m="1" x="530"/>
        <item m="1" x="378"/>
        <item m="1" x="626"/>
        <item m="1" x="1513"/>
        <item m="1" x="1514"/>
        <item m="1" x="650"/>
        <item m="1" x="206"/>
        <item m="1" x="1731"/>
        <item m="1" x="1210"/>
        <item m="1" x="147"/>
        <item m="1" x="1484"/>
        <item m="1" x="1139"/>
        <item m="1" x="205"/>
        <item m="1" x="403"/>
        <item m="1" x="1563"/>
        <item m="1" x="1586"/>
        <item m="1" x="1659"/>
        <item m="1" x="229"/>
        <item m="1" x="569"/>
        <item m="1" x="1161"/>
        <item m="1" x="695"/>
        <item m="1" x="1331"/>
        <item m="1" x="946"/>
        <item m="1" x="379"/>
        <item m="1" x="1393"/>
        <item m="1" x="763"/>
        <item m="1" x="1685"/>
        <item m="1" x="802"/>
        <item m="1" x="568"/>
        <item m="1" x="122"/>
        <item m="1" x="559"/>
        <item m="1" x="197"/>
        <item m="1" x="88"/>
        <item m="1" x="1245"/>
        <item m="1" x="159"/>
        <item m="1" x="1120"/>
        <item m="1" x="1676"/>
        <item m="1" x="1258"/>
        <item m="1" x="1564"/>
        <item m="1" x="702"/>
        <item m="1" x="1312"/>
        <item m="1" x="1282"/>
        <item m="1" x="404"/>
        <item m="1" x="808"/>
        <item m="1" x="674"/>
        <item m="1" x="610"/>
        <item m="1" x="1714"/>
        <item m="1" x="651"/>
        <item m="1" x="1606"/>
        <item m="1" x="366"/>
        <item m="1" x="770"/>
        <item m="1" x="1686"/>
        <item m="1" x="1534"/>
        <item m="1" x="1636"/>
        <item m="1" x="53"/>
        <item m="1" x="1715"/>
        <item m="1" x="544"/>
        <item m="1" x="476"/>
        <item m="1" x="903"/>
        <item m="1" x="1476"/>
        <item m="1" x="1032"/>
        <item m="1" x="1684"/>
        <item m="1" x="458"/>
        <item m="1" x="123"/>
        <item m="1" x="1709"/>
        <item m="1" x="1250"/>
        <item m="1" x="1192"/>
        <item m="1" x="1522"/>
        <item m="1" x="723"/>
        <item m="1" x="291"/>
        <item m="1" x="1552"/>
        <item m="1" x="1379"/>
        <item m="1" x="821"/>
        <item m="1" x="1121"/>
        <item m="1" x="1211"/>
        <item m="1" x="1587"/>
        <item m="1" x="1283"/>
        <item m="1" x="1332"/>
        <item m="1" x="465"/>
        <item m="1" x="374"/>
        <item m="1" x="292"/>
        <item m="1" x="178"/>
        <item m="1" x="987"/>
        <item m="1" x="1061"/>
        <item m="1" x="554"/>
        <item m="1" x="198"/>
        <item m="1" x="133"/>
        <item m="1" x="447"/>
        <item m="1" x="675"/>
        <item m="1" x="497"/>
        <item m="1" x="1414"/>
        <item m="1" x="1113"/>
        <item m="1" x="188"/>
        <item m="1" x="248"/>
        <item m="1" x="1166"/>
        <item m="1" x="240"/>
        <item m="1" x="1708"/>
        <item m="1" x="146"/>
        <item m="1" x="1641"/>
        <item m="1" x="1459"/>
        <item m="1" x="922"/>
        <item m="1" x="818"/>
        <item m="1" x="219"/>
        <item m="1" x="1460"/>
        <item m="1" x="666"/>
        <item m="1" x="1333"/>
        <item m="1" x="652"/>
        <item m="1" x="1323"/>
        <item m="1" x="1186"/>
        <item m="1" x="545"/>
        <item m="1" x="421"/>
        <item m="1" x="405"/>
        <item m="1" x="339"/>
        <item m="1" x="886"/>
        <item m="1" x="1627"/>
        <item m="1" x="755"/>
        <item m="1" x="771"/>
        <item m="1" x="772"/>
        <item m="1" x="809"/>
        <item m="1" x="681"/>
        <item m="1" x="572"/>
        <item m="1" x="1259"/>
        <item m="1" x="340"/>
        <item m="1" x="479"/>
        <item m="1" x="947"/>
        <item m="1" x="1080"/>
        <item m="1" x="988"/>
        <item m="1" x="116"/>
        <item m="1" x="1444"/>
        <item m="1" x="112"/>
        <item m="1" x="10"/>
        <item m="1" x="390"/>
        <item m="1" x="1212"/>
        <item m="1" x="256"/>
        <item m="1" x="586"/>
        <item m="1" x="931"/>
        <item m="1" x="380"/>
        <item m="1" x="1485"/>
        <item m="1" x="600"/>
        <item m="1" x="531"/>
        <item m="1" x="290"/>
        <item m="1" x="764"/>
        <item m="1" x="311"/>
        <item m="1" x="724"/>
        <item m="1" x="1012"/>
        <item m="1" x="644"/>
        <item m="1" x="667"/>
        <item m="1" x="1022"/>
        <item m="1" x="973"/>
        <item m="1" x="1170"/>
        <item m="1" x="381"/>
        <item m="1" x="293"/>
        <item m="1" x="341"/>
        <item m="1" x="1125"/>
        <item m="1" x="435"/>
        <item m="1" x="1432"/>
        <item m="1" x="965"/>
        <item m="1" x="160"/>
        <item m="1" x="907"/>
        <item m="1" x="945"/>
        <item m="1" x="498"/>
        <item m="1" x="1660"/>
        <item m="1" x="718"/>
        <item m="1" x="711"/>
        <item m="1" x="1313"/>
        <item m="1" x="1118"/>
        <item m="1" x="560"/>
        <item m="1" x="13"/>
        <item m="1" x="266"/>
        <item m="1" x="1107"/>
        <item m="1" x="989"/>
        <item m="1" x="422"/>
        <item m="1" x="1284"/>
        <item m="1" x="1172"/>
        <item m="1" x="342"/>
        <item m="1" x="587"/>
        <item m="1" x="990"/>
        <item m="1" x="484"/>
        <item m="1" x="391"/>
        <item m="1" x="532"/>
        <item m="1" x="602"/>
        <item m="1" x="14"/>
        <item m="1" x="1140"/>
        <item m="1" x="588"/>
        <item m="1" x="228"/>
        <item m="1" x="963"/>
        <item m="1" x="966"/>
        <item m="1" x="874"/>
        <item m="1" x="696"/>
        <item m="1" x="779"/>
        <item m="1" x="312"/>
        <item m="1" x="830"/>
        <item m="1" x="810"/>
        <item m="1" x="241"/>
        <item m="1" x="113"/>
        <item m="1" x="499"/>
        <item m="1" x="1661"/>
        <item m="1" x="118"/>
        <item m="1" x="76"/>
        <item m="1" x="637"/>
        <item m="1" x="38"/>
        <item m="1" x="401"/>
        <item m="1" x="1197"/>
        <item m="1" x="392"/>
        <item m="1" x="1108"/>
        <item m="1" x="1334"/>
        <item m="1" x="1419"/>
        <item m="1" x="926"/>
        <item m="1" x="991"/>
        <item m="1" x="1089"/>
        <item m="1" x="1173"/>
        <item m="1" x="1451"/>
        <item m="1" x="627"/>
        <item m="1" x="951"/>
        <item m="1" x="589"/>
        <item m="1" x="611"/>
        <item m="1" x="1213"/>
        <item m="1" x="584"/>
        <item m="1" x="1523"/>
        <item m="1" x="1152"/>
        <item m="1" x="623"/>
        <item m="1" x="1483"/>
        <item m="1" x="512"/>
        <item m="1" x="573"/>
        <item m="1" x="485"/>
        <item m="1" x="1535"/>
        <item m="1" x="1087"/>
        <item m="1" x="822"/>
        <item m="1" x="992"/>
        <item m="1" x="15"/>
        <item m="1" x="324"/>
        <item m="1" x="894"/>
        <item m="1" x="829"/>
        <item m="1" x="875"/>
        <item m="1" x="39"/>
        <item m="1" x="459"/>
        <item m="1" x="750"/>
        <item m="1" x="1214"/>
        <item m="1" x="257"/>
        <item m="1" x="1677"/>
        <item m="1" x="1420"/>
        <item x="3"/>
        <item m="1" x="1524"/>
        <item m="1" x="1260"/>
        <item m="1" x="54"/>
        <item m="1" x="428"/>
        <item m="1" x="823"/>
        <item m="1" x="95"/>
        <item m="1" x="77"/>
        <item m="1" x="1324"/>
        <item m="1" x="174"/>
        <item m="1" x="314"/>
        <item m="1" x="199"/>
        <item m="1" x="1153"/>
        <item m="1" x="935"/>
        <item m="1" x="230"/>
        <item m="1" x="1556"/>
        <item m="1" x="1496"/>
        <item m="1" x="628"/>
        <item m="1" x="546"/>
        <item m="1" x="96"/>
        <item m="1" x="55"/>
        <item m="1" x="756"/>
        <item m="1" x="1335"/>
        <item m="1" x="887"/>
        <item m="1" x="725"/>
        <item m="1" x="765"/>
        <item m="1" x="124"/>
        <item m="1" x="520"/>
        <item m="1" x="148"/>
        <item m="1" x="1013"/>
        <item m="1" x="719"/>
        <item m="1" x="787"/>
        <item m="1" x="555"/>
        <item m="1" x="888"/>
        <item m="1" x="590"/>
        <item m="1" x="207"/>
        <item m="1" x="570"/>
        <item m="1" x="1114"/>
        <item m="1" x="731"/>
        <item m="1" x="1554"/>
        <item m="1" x="811"/>
        <item m="1" x="200"/>
        <item m="1" x="56"/>
        <item m="1" x="1577"/>
        <item m="1" x="1457"/>
        <item m="1" x="1388"/>
        <item m="1" x="601"/>
        <item m="1" x="1246"/>
        <item m="1" x="33"/>
        <item m="1" x="1600"/>
        <item m="1" x="406"/>
        <item m="1" x="511"/>
        <item x="4"/>
        <item m="1" x="521"/>
        <item m="1" x="840"/>
        <item m="1" x="106"/>
        <item m="1" x="513"/>
        <item m="1" x="1682"/>
        <item m="1" x="150"/>
        <item m="1" x="40"/>
        <item m="1" x="1702"/>
        <item m="1" x="574"/>
        <item m="1" x="837"/>
        <item m="1" x="561"/>
        <item m="1" x="307"/>
        <item m="1" x="433"/>
        <item m="1" x="220"/>
        <item m="1" x="294"/>
        <item m="1" x="1065"/>
        <item m="1" x="703"/>
        <item m="1" x="308"/>
        <item m="1" x="1515"/>
        <item x="5"/>
        <item m="1" x="1415"/>
        <item m="1" x="788"/>
        <item m="1" x="41"/>
        <item m="1" x="612"/>
        <item m="1" x="175"/>
        <item m="1" x="993"/>
        <item m="1" x="89"/>
        <item m="1" x="1628"/>
        <item m="1" x="1570"/>
        <item m="1" x="603"/>
        <item m="1" x="1461"/>
        <item m="1" x="258"/>
        <item m="1" x="336"/>
        <item m="1" x="1154"/>
        <item m="1" x="1687"/>
        <item m="1" x="1033"/>
        <item m="1" x="1727"/>
        <item m="1" x="325"/>
        <item m="1" x="153"/>
        <item m="1" x="680"/>
        <item m="1" x="773"/>
        <item m="1" x="609"/>
        <item m="1" x="1601"/>
        <item m="1" x="1589"/>
        <item m="1" x="916"/>
        <item m="1" x="856"/>
        <item m="1" x="429"/>
        <item m="1" x="1545"/>
        <item m="1" x="738"/>
        <item m="1" x="645"/>
        <item m="1" x="1215"/>
        <item m="1" x="1430"/>
        <item m="1" x="1507"/>
        <item m="1" x="831"/>
        <item m="1" x="1477"/>
        <item m="1" x="50"/>
        <item m="1" x="1620"/>
        <item m="1" x="974"/>
        <item m="1" x="1034"/>
        <item m="1" x="90"/>
        <item m="1" x="284"/>
        <item m="1" x="34"/>
        <item m="1" x="321"/>
        <item m="1" x="653"/>
        <item m="1" x="1462"/>
        <item m="1" x="994"/>
        <item m="1" x="189"/>
        <item m="1" x="1650"/>
        <item m="1" x="1380"/>
        <item m="1" x="562"/>
        <item m="1" x="730"/>
        <item m="1" x="1695"/>
        <item m="1" x="1696"/>
        <item m="1" x="1174"/>
        <item m="1" x="1175"/>
        <item m="1" x="1358"/>
        <item m="1" x="1191"/>
        <item m="1" x="190"/>
        <item m="1" x="1407"/>
        <item m="1" x="1097"/>
        <item m="1" x="42"/>
        <item m="1" x="1468"/>
        <item m="1" x="326"/>
        <item m="1" x="1247"/>
        <item m="1" x="1445"/>
        <item m="1" x="16"/>
        <item m="1" x="646"/>
        <item m="1" x="967"/>
        <item m="1" x="1134"/>
        <item m="1" x="1171"/>
        <item m="1" x="604"/>
        <item m="1" x="1607"/>
        <item m="1" x="309"/>
        <item m="1" x="917"/>
        <item m="1" x="1694"/>
        <item m="1" x="1014"/>
        <item m="1" x="1336"/>
        <item m="1" x="936"/>
        <item m="1" x="629"/>
        <item m="1" x="161"/>
        <item m="1" x="533"/>
        <item m="1" x="889"/>
        <item m="1" x="208"/>
        <item m="1" x="902"/>
        <item m="1" x="315"/>
        <item m="1" x="162"/>
        <item m="1" x="1090"/>
        <item m="1" x="163"/>
        <item m="1" x="1310"/>
        <item m="1" x="789"/>
        <item m="1" x="1433"/>
        <item m="1" x="824"/>
        <item m="1" x="500"/>
        <item m="1" x="1285"/>
        <item m="1" x="107"/>
        <item m="1" x="925"/>
        <item m="1" x="995"/>
        <item m="1" x="1546"/>
        <item m="1" x="624"/>
        <item m="1" x="996"/>
        <item m="1" x="1613"/>
        <item m="1" x="125"/>
        <item m="1" x="1314"/>
        <item m="1" x="1151"/>
        <item m="1" x="1035"/>
        <item m="1" x="1091"/>
        <item m="1" x="470"/>
        <item m="1" x="547"/>
        <item m="1" x="1252"/>
        <item m="1" x="825"/>
        <item m="1" x="556"/>
        <item m="1" x="78"/>
        <item m="1" x="591"/>
        <item m="1" x="1337"/>
        <item m="1" x="407"/>
        <item m="1" x="1452"/>
        <item m="1" x="812"/>
        <item m="1" x="997"/>
        <item m="1" x="1555"/>
        <item m="1" x="980"/>
        <item m="1" x="540"/>
        <item m="1" x="1248"/>
        <item m="1" x="267"/>
        <item m="1" x="766"/>
        <item m="1" x="268"/>
        <item m="1" x="548"/>
        <item m="1" x="393"/>
        <item m="1" x="17"/>
        <item m="1" x="1141"/>
        <item m="1" x="784"/>
        <item m="1" x="1338"/>
        <item m="1" x="986"/>
        <item m="1" x="1098"/>
        <item m="1" x="97"/>
        <item m="1" x="801"/>
        <item m="1" x="209"/>
        <item m="1" x="1339"/>
        <item m="1" x="259"/>
        <item m="1" x="757"/>
        <item m="1" x="468"/>
        <item m="1" x="1340"/>
        <item m="1" x="164"/>
        <item m="1" x="1688"/>
        <item m="1" x="872"/>
        <item m="1" x="382"/>
        <item m="1" x="1286"/>
        <item m="1" x="1341"/>
        <item m="1" x="285"/>
        <item m="1" x="1269"/>
        <item m="1" x="1126"/>
        <item m="1" x="638"/>
        <item m="1" x="94"/>
        <item m="1" x="157"/>
        <item m="1" x="1434"/>
        <item m="1" x="857"/>
        <item m="1" x="1074"/>
        <item m="1" x="1036"/>
        <item m="1" x="1478"/>
        <item m="1" x="173"/>
        <item m="1" x="774"/>
        <item m="1" x="1287"/>
        <item m="1" x="697"/>
        <item m="1" x="1253"/>
        <item m="1" x="1075"/>
        <item m="1" x="998"/>
        <item m="1" x="575"/>
        <item m="1" x="1122"/>
        <item m="1" x="126"/>
        <item m="1" x="179"/>
        <item m="1" x="1557"/>
        <item m="1" x="1315"/>
        <item m="1" x="549"/>
        <item m="1" x="841"/>
        <item m="1" x="176"/>
        <item m="1" x="269"/>
        <item m="1" x="1081"/>
        <item m="1" x="180"/>
        <item m="1" x="1142"/>
        <item m="1" x="242"/>
        <item m="1" x="127"/>
        <item m="1" x="790"/>
        <item m="1" x="215"/>
        <item m="1" x="221"/>
        <item m="1" x="327"/>
        <item m="1" x="1435"/>
        <item m="1" x="813"/>
        <item m="1" x="295"/>
        <item m="1" x="436"/>
        <item m="1" x="1143"/>
        <item m="1" x="739"/>
        <item m="1" x="1578"/>
        <item m="1" x="838"/>
        <item m="1" x="999"/>
        <item m="1" x="1409"/>
        <item m="1" x="1037"/>
        <item m="1" x="1637"/>
        <item m="1" x="1662"/>
        <item m="1" x="1730"/>
        <item m="1" x="981"/>
        <item m="1" x="1411"/>
        <item m="1" x="952"/>
        <item m="1" x="647"/>
        <item m="1" x="1421"/>
        <item m="1" x="408"/>
        <item m="1" x="1501"/>
        <item m="1" x="471"/>
        <item m="1" x="1273"/>
        <item m="1" x="1691"/>
        <item m="1" x="1551"/>
        <item m="1" x="1198"/>
        <item m="1" x="1429"/>
        <item m="1" x="35"/>
        <item m="1" x="1261"/>
        <item m="1" x="1389"/>
        <item m="1" x="1403"/>
        <item m="1" x="1193"/>
        <item m="1" x="1558"/>
        <item m="1" x="1678"/>
        <item m="1" x="98"/>
        <item m="1" x="1359"/>
        <item m="1" x="1000"/>
        <item m="1" x="57"/>
        <item m="1" x="745"/>
        <item m="1" x="1410"/>
        <item m="1" x="1716"/>
        <item m="1" x="1356"/>
        <item m="1" x="423"/>
        <item m="1" x="1726"/>
        <item m="1" x="430"/>
        <item m="1" x="1692"/>
        <item x="6"/>
        <item m="1" x="791"/>
        <item m="1" x="949"/>
        <item m="1" x="908"/>
        <item m="1" x="343"/>
        <item m="1" x="625"/>
        <item m="1" x="91"/>
        <item m="1" x="99"/>
        <item m="1" x="1038"/>
        <item m="1" x="383"/>
        <item m="1" x="1028"/>
        <item m="1" x="1199"/>
        <item m="1" x="43"/>
        <item m="1" x="1367"/>
        <item m="1" x="1386"/>
        <item m="1" x="1608"/>
        <item m="1" x="1135"/>
        <item m="1" x="563"/>
        <item m="1" x="1216"/>
        <item m="1" x="456"/>
        <item m="1" x="1469"/>
        <item m="1" x="909"/>
        <item m="1" x="940"/>
        <item m="1" x="576"/>
        <item m="1" x="918"/>
        <item m="1" x="1536"/>
        <item m="1" x="577"/>
        <item m="1" x="1176"/>
        <item m="1" x="365"/>
        <item m="1" x="648"/>
        <item m="1" x="282"/>
        <item m="1" x="367"/>
        <item m="1" x="649"/>
        <item m="1" x="286"/>
        <item m="1" x="1663"/>
        <item m="1" x="1635"/>
        <item m="1" x="814"/>
        <item m="1" x="1039"/>
        <item m="1" x="1544"/>
        <item m="1" x="1585"/>
        <item m="1" x="37"/>
        <item m="1" x="1060"/>
        <item m="1" x="296"/>
        <item m="1" x="281"/>
        <item m="1" x="1547"/>
        <item m="1" x="742"/>
        <item m="1" x="270"/>
        <item m="1" x="767"/>
        <item m="1" x="749"/>
        <item m="1" x="712"/>
        <item m="1" x="1463"/>
        <item m="1" x="1664"/>
        <item m="1" x="1508"/>
        <item m="1" x="1422"/>
        <item m="1" x="639"/>
        <item m="1" x="1703"/>
        <item m="1" x="1127"/>
        <item m="1" x="668"/>
        <item m="1" x="654"/>
        <item m="1" x="1497"/>
        <item m="1" x="18"/>
        <item m="1" x="344"/>
        <item m="1" x="100"/>
        <item m="1" x="583"/>
        <item m="1" x="1486"/>
        <item m="1" x="108"/>
        <item m="1" x="1217"/>
        <item m="1" x="928"/>
        <item m="1" x="1079"/>
        <item m="1" x="154"/>
        <item m="1" x="36"/>
        <item m="1" x="676"/>
        <item m="1" x="128"/>
        <item m="1" x="677"/>
        <item m="1" x="613"/>
        <item m="1" x="953"/>
        <item m="1" x="893"/>
        <item m="1" x="1177"/>
        <item m="1" x="1683"/>
        <item m="1" x="1405"/>
        <item m="1" x="210"/>
        <item m="1" x="1254"/>
        <item m="1" x="1178"/>
        <item m="1" x="1288"/>
        <item m="1" x="592"/>
        <item m="1" x="1479"/>
        <item m="1" x="1624"/>
        <item m="1" x="704"/>
        <item m="1" x="1196"/>
        <item m="1" x="260"/>
        <item m="1" x="871"/>
        <item m="1" x="522"/>
        <item m="1" x="1274"/>
        <item m="1" x="52"/>
        <item m="1" x="1502"/>
        <item m="1" x="1289"/>
        <item m="1" x="713"/>
        <item m="1" x="842"/>
        <item m="1" x="501"/>
        <item m="1" x="1290"/>
        <item m="1" x="1099"/>
        <item m="1" x="705"/>
        <item m="1" x="409"/>
        <item m="1" x="792"/>
        <item m="1" x="1360"/>
        <item m="1" x="1464"/>
        <item m="1" x="1404"/>
        <item m="1" x="630"/>
        <item m="1" x="714"/>
        <item m="1" x="19"/>
        <item m="1" x="502"/>
        <item m="1" x="1040"/>
        <item m="1" x="20"/>
        <item m="1" x="1206"/>
        <item m="1" x="79"/>
        <item m="1" x="698"/>
        <item m="1" x="1590"/>
        <item m="1" x="1218"/>
        <item m="1" x="1342"/>
        <item m="1" x="806"/>
        <item m="1" x="726"/>
        <item m="1" x="564"/>
        <item m="1" x="222"/>
        <item m="1" x="1571"/>
        <item m="1" x="191"/>
        <item m="1" x="110"/>
        <item m="1" x="655"/>
        <item m="1" x="211"/>
        <item m="1" x="905"/>
        <item m="1" x="503"/>
        <item m="1" x="1066"/>
        <item m="1" x="201"/>
        <item m="1" x="977"/>
        <item m="1" x="475"/>
        <item m="1" x="1041"/>
        <item m="1" x="1423"/>
        <item m="1" x="192"/>
        <item m="1" x="727"/>
        <item m="1" x="410"/>
        <item m="1" x="1509"/>
        <item m="1" x="832"/>
        <item m="1" x="1690"/>
        <item m="1" x="384"/>
        <item m="1" x="80"/>
        <item m="1" x="1115"/>
        <item m="1" x="58"/>
        <item m="1" x="59"/>
        <item m="1" x="92"/>
        <item m="1" x="954"/>
        <item m="1" x="565"/>
        <item m="1" x="322"/>
        <item m="1" x="460"/>
        <item m="1" x="1219"/>
        <item m="1" x="1510"/>
        <item m="1" x="504"/>
        <item m="1" x="193"/>
        <item m="1" x="297"/>
        <item m="1" x="486"/>
        <item m="1" x="1262"/>
        <item m="1" x="472"/>
        <item m="1" x="1220"/>
        <item m="1" x="1221"/>
        <item m="1" x="60"/>
        <item m="1" x="61"/>
        <item m="1" x="919"/>
        <item m="1" x="411"/>
        <item m="1" x="1572"/>
        <item m="1" x="231"/>
        <item m="1" x="394"/>
        <item m="1" x="1128"/>
        <item m="1" x="780"/>
        <item x="0"/>
        <item m="1" x="1343"/>
        <item m="1" x="1408"/>
        <item m="1" x="412"/>
        <item m="1" x="21"/>
        <item m="1" x="1109"/>
        <item m="1" x="1222"/>
        <item m="1" x="419"/>
        <item m="1" x="1263"/>
        <item m="1" x="177"/>
        <item m="1" x="328"/>
        <item m="1" x="1720"/>
        <item m="1" x="1249"/>
        <item m="1" x="1511"/>
        <item m="1" x="249"/>
        <item m="1" x="129"/>
        <item m="1" x="751"/>
        <item m="1" x="1394"/>
        <item m="1" x="793"/>
        <item m="1" x="1406"/>
        <item m="1" x="1194"/>
        <item m="1" x="1015"/>
        <item m="1" x="1525"/>
        <item m="1" x="1381"/>
        <item m="1" x="310"/>
        <item m="1" x="720"/>
        <item m="1" x="740"/>
        <item m="1" x="781"/>
        <item m="1" x="223"/>
        <item m="1" x="1155"/>
        <item m="1" x="523"/>
        <item m="1" x="775"/>
        <item m="1" x="1082"/>
        <item m="1" x="138"/>
        <item m="1" x="803"/>
        <item m="1" x="1503"/>
        <item m="1" x="1042"/>
        <item m="1" x="975"/>
        <item m="1" x="876"/>
        <item m="1" x="62"/>
        <item m="1" x="461"/>
        <item m="1" x="920"/>
        <item m="1" x="345"/>
        <item m="1" x="368"/>
        <item m="1" x="895"/>
        <item m="1" x="1291"/>
        <item m="1" x="81"/>
        <item m="1" x="369"/>
        <item m="1" x="22"/>
        <item m="1" x="1167"/>
        <item m="1" x="165"/>
        <item m="1" x="1717"/>
        <item m="1" x="1043"/>
        <item m="1" x="1044"/>
        <item m="1" x="250"/>
        <item m="1" x="1016"/>
        <item m="1" x="1424"/>
        <item m="1" x="1712"/>
        <item m="1" x="566"/>
        <item m="1" x="181"/>
        <item m="1" x="1280"/>
        <item m="1" x="1067"/>
        <item m="1" x="1361"/>
        <item m="1" x="748"/>
        <item m="1" x="431"/>
        <item m="1" x="679"/>
        <item m="1" x="329"/>
        <item m="1" x="1504"/>
        <item m="1" x="578"/>
        <item m="1" x="82"/>
        <item m="1" x="593"/>
        <item m="1" x="346"/>
        <item m="1" x="114"/>
        <item m="1" x="1017"/>
        <item m="1" x="1100"/>
        <item m="1" x="1200"/>
        <item m="1" x="1576"/>
        <item m="1" x="932"/>
        <item m="1" x="23"/>
        <item m="1" x="1045"/>
        <item m="1" x="1162"/>
        <item m="1" x="347"/>
        <item m="1" x="427"/>
        <item m="1" x="826"/>
        <item m="1" x="699"/>
        <item m="1" x="1046"/>
        <item m="1" x="1179"/>
        <item m="1" x="1470"/>
        <item m="1" x="24"/>
        <item m="1" x="910"/>
        <item m="1" x="1413"/>
        <item m="1" x="1665"/>
        <item m="1" x="534"/>
        <item m="1" x="232"/>
        <item m="1" x="1083"/>
        <item m="1" x="1395"/>
        <item m="1" x="1201"/>
        <item m="1" x="1487"/>
        <item m="1" x="690"/>
        <item m="1" x="1202"/>
        <item m="1" x="794"/>
        <item m="1" x="1605"/>
        <item m="1" x="1537"/>
        <item m="1" x="1047"/>
        <item m="1" x="1048"/>
        <item m="1" x="194"/>
        <item m="1" x="640"/>
        <item m="1" x="567"/>
        <item m="1" x="656"/>
        <item m="1" x="1362"/>
        <item m="1" x="1369"/>
        <item m="1" x="1325"/>
        <item m="1" x="972"/>
        <item m="1" x="233"/>
        <item m="1" x="1728"/>
        <item m="1" x="1565"/>
        <item m="1" x="370"/>
        <item m="1" x="657"/>
        <item m="1" x="49"/>
        <item m="1" x="493"/>
        <item m="1" x="1436"/>
        <item m="1" x="1180"/>
        <item m="1" x="1651"/>
        <item m="1" x="1719"/>
        <item m="1" x="1018"/>
        <item m="1" x="236"/>
        <item m="1" x="1264"/>
        <item m="1" x="795"/>
        <item m="1" x="1670"/>
        <item m="1" x="1573"/>
        <item m="1" x="858"/>
        <item m="1" x="950"/>
        <item m="1" x="63"/>
        <item m="1" x="505"/>
        <item m="1" x="316"/>
        <item m="1" x="776"/>
        <item m="1" x="371"/>
        <item m="1" x="732"/>
        <item m="1" x="843"/>
        <item m="1" x="195"/>
        <item m="1" x="955"/>
        <item m="1" x="64"/>
        <item m="1" x="1566"/>
        <item x="7"/>
        <item m="1" x="782"/>
        <item m="1" x="1602"/>
        <item m="1" x="25"/>
        <item m="1" x="1203"/>
        <item m="1" x="758"/>
        <item m="1" x="1344"/>
        <item m="1" x="1418"/>
        <item m="1" x="83"/>
        <item m="1" x="1062"/>
        <item m="1" x="1144"/>
        <item m="1" x="317"/>
        <item m="1" x="395"/>
        <item m="1" x="1019"/>
        <item m="1" x="490"/>
        <item m="1" x="287"/>
        <item m="1" x="1574"/>
        <item m="1" x="506"/>
        <item m="1" x="1123"/>
        <item m="1" x="579"/>
        <item m="1" x="1450"/>
        <item m="1" x="524"/>
        <item m="1" x="1321"/>
        <item m="1" x="1181"/>
        <item m="1" x="1049"/>
        <item m="1" x="1471"/>
        <item m="1" x="1119"/>
        <item m="1" x="514"/>
        <item m="1" x="1265"/>
        <item m="1" x="1275"/>
        <item m="1" x="1136"/>
        <item m="1" x="448"/>
        <item m="1" x="759"/>
        <item m="1" x="594"/>
        <item m="1" x="1316"/>
        <item m="1" x="1223"/>
        <item m="1" x="288"/>
        <item m="1" x="956"/>
        <item m="1" x="836"/>
        <item m="1" x="1326"/>
        <item m="1" x="896"/>
        <item m="1" x="1679"/>
        <item m="1" x="1638"/>
        <item m="1" x="130"/>
        <item m="1" x="271"/>
        <item m="1" x="1431"/>
        <item m="1" x="1204"/>
        <item m="1" x="272"/>
        <item m="1" x="1725"/>
        <item m="1" x="1390"/>
        <item m="1" x="535"/>
        <item m="1" x="1110"/>
        <item m="1" x="1472"/>
        <item m="1" x="1493"/>
        <item m="1" x="1639"/>
        <item m="1" x="796"/>
        <item m="1" x="1076"/>
        <item m="1" x="1453"/>
        <item m="1" x="1437"/>
        <item m="1" x="212"/>
        <item m="1" x="733"/>
        <item m="1" x="976"/>
        <item m="1" x="1068"/>
        <item m="1" x="273"/>
        <item m="1" x="396"/>
        <item m="1" x="437"/>
        <item m="1" x="182"/>
        <item m="1" x="101"/>
        <item m="1" x="224"/>
        <item m="1" x="1704"/>
        <item m="1" x="930"/>
        <item m="1" x="1050"/>
        <item m="1" x="1069"/>
        <item m="1" x="1666"/>
        <item m="1" x="1713"/>
        <item m="1" x="982"/>
        <item m="1" x="1241"/>
        <item m="1" x="1129"/>
        <item m="1" x="525"/>
        <item m="1" x="225"/>
        <item m="1" x="462"/>
        <item m="1" x="1567"/>
        <item m="1" x="1051"/>
        <item m="1" x="957"/>
        <item m="1" x="1145"/>
        <item m="1" x="1652"/>
        <item m="1" x="102"/>
        <item m="1" x="139"/>
        <item m="1" x="1370"/>
        <item m="1" x="1506"/>
        <item m="1" x="216"/>
        <item m="1" x="753"/>
        <item m="1" x="1396"/>
        <item m="1" x="1591"/>
        <item m="1" x="1187"/>
        <item m="1" x="330"/>
        <item m="1" x="1146"/>
        <item m="1" x="494"/>
        <item m="1" x="1242"/>
        <item m="1" x="1446"/>
        <item m="1" x="804"/>
        <item m="1" x="833"/>
        <item m="1" x="1526"/>
        <item m="1" x="348"/>
        <item m="1" x="762"/>
        <item m="1" x="166"/>
        <item m="1" x="519"/>
        <item m="1" x="859"/>
        <item m="1" x="1375"/>
        <item m="1" x="643"/>
        <item m="1" x="1582"/>
        <item m="1" x="1023"/>
        <item m="1" x="1592"/>
        <item m="1" x="1147"/>
        <item m="1" x="1527"/>
        <item m="1" x="1024"/>
        <item m="1" x="744"/>
        <item m="1" x="734"/>
        <item m="1" x="261"/>
        <item m="1" x="869"/>
        <item m="1" x="1640"/>
        <item m="1" x="1182"/>
        <item m="1" x="797"/>
        <item m="1" x="1001"/>
        <item m="1" x="1553"/>
        <item m="1" x="882"/>
        <item m="1" x="760"/>
        <item m="1" x="1642"/>
        <item m="1" x="844"/>
        <item m="1" x="1183"/>
        <item m="1" x="614"/>
        <item m="1" x="904"/>
        <item m="1" x="1629"/>
        <item m="1" x="595"/>
        <item m="1" x="103"/>
        <item m="1" x="706"/>
        <item m="1" x="1548"/>
        <item m="1" x="979"/>
        <item m="1" x="187"/>
        <item m="1" x="1621"/>
        <item m="1" x="65"/>
        <item m="1" x="1195"/>
        <item m="1" x="721"/>
        <item m="1" x="1458"/>
        <item m="1" x="1528"/>
        <item m="1" x="298"/>
        <item m="1" x="1680"/>
        <item m="1" x="349"/>
        <item m="1" x="350"/>
        <item m="1" x="1671"/>
        <item m="1" x="214"/>
        <item m="1" x="1052"/>
        <item m="1" x="691"/>
        <item m="1" x="274"/>
        <item m="1" x="631"/>
        <item m="1" x="1188"/>
        <item m="1" x="1549"/>
        <item m="1" x="167"/>
        <item m="1" x="1101"/>
        <item m="1" x="682"/>
        <item m="1" x="1653"/>
        <item m="1" x="1538"/>
        <item m="1" x="1454"/>
        <item m="1" x="331"/>
        <item m="1" x="66"/>
        <item m="1" x="1643"/>
        <item m="1" x="478"/>
        <item m="1" x="1189"/>
        <item m="1" x="632"/>
        <item m="1" x="921"/>
        <item m="1" x="1224"/>
        <item m="1" x="700"/>
        <item m="1" x="183"/>
        <item m="1" x="923"/>
        <item m="1" x="1225"/>
        <item m="1" x="1455"/>
        <item m="1" x="934"/>
        <item m="1" x="1382"/>
        <item m="1" x="669"/>
        <item m="1" x="515"/>
        <item m="1" x="1363"/>
        <item m="1" x="911"/>
        <item m="1" x="1518"/>
        <item m="1" x="432"/>
        <item m="1" x="1226"/>
        <item m="1" x="1227"/>
        <item m="1" x="912"/>
        <item m="1" x="1425"/>
        <item m="1" x="495"/>
        <item m="1" x="1732"/>
        <item m="1" x="1559"/>
        <item m="1" x="1580"/>
        <item m="1" x="1345"/>
        <item m="1" x="480"/>
        <item m="1" x="1398"/>
        <item m="1" x="438"/>
        <item m="1" x="516"/>
        <item m="1" x="439"/>
        <item m="1" x="715"/>
        <item m="1" x="741"/>
        <item m="1" x="351"/>
        <item m="1" x="845"/>
        <item m="1" x="1505"/>
        <item m="1" x="529"/>
        <item m="1" x="615"/>
        <item m="1" x="596"/>
        <item m="1" x="941"/>
        <item m="1" x="1593"/>
        <item m="1" x="385"/>
        <item m="1" x="243"/>
        <item m="1" x="866"/>
        <item m="1" x="1002"/>
        <item m="1" x="1689"/>
        <item m="1" x="372"/>
        <item m="1" x="1583"/>
        <item m="1" x="1003"/>
        <item m="1" x="251"/>
        <item m="1" x="1266"/>
        <item m="1" x="1346"/>
        <item m="1" x="1426"/>
        <item m="1" x="26"/>
        <item m="1" x="1347"/>
        <item m="1" x="449"/>
        <item m="1" x="217"/>
        <item m="1" x="728"/>
        <item m="1" x="777"/>
        <item m="1" x="1163"/>
        <item m="1" x="860"/>
        <item m="1" x="877"/>
        <item m="1" x="846"/>
        <item m="1" x="897"/>
        <item m="1" x="244"/>
        <item m="1" x="168"/>
        <item m="1" x="1374"/>
        <item m="1" x="319"/>
        <item m="1" x="252"/>
        <item m="1" x="169"/>
        <item m="1" x="1721"/>
        <item m="1" x="1111"/>
        <item m="1" x="44"/>
        <item m="1" x="218"/>
        <item m="1" x="1184"/>
        <item m="1" x="1377"/>
        <item m="1" x="1292"/>
        <item m="1" x="1053"/>
        <item m="1" x="1228"/>
        <item m="1" x="1517"/>
        <item m="1" x="424"/>
        <item m="1" x="492"/>
        <item m="1" x="1070"/>
        <item m="1" x="51"/>
        <item m="1" x="1071"/>
        <item m="1" x="1648"/>
        <item m="1" x="898"/>
        <item m="1" x="868"/>
        <item m="1" x="320"/>
        <item m="1" x="692"/>
        <item m="1" x="942"/>
        <item m="1" x="1399"/>
        <item m="1" x="805"/>
        <item m="1" x="1560"/>
        <item m="1" x="1630"/>
        <item m="1" x="915"/>
        <item m="1" x="289"/>
        <item m="1" x="352"/>
        <item m="1" x="1622"/>
        <item m="1" x="353"/>
        <item m="1" x="466"/>
        <item m="1" x="507"/>
        <item m="1" x="425"/>
        <item m="1" x="958"/>
        <item m="1" x="1102"/>
        <item m="1" x="861"/>
        <item m="1" x="862"/>
        <item m="1" x="1488"/>
        <item m="1" x="633"/>
        <item m="1" x="1130"/>
        <item m="1" x="1681"/>
        <item m="1" x="1539"/>
        <item m="1" x="234"/>
        <item m="1" x="1416"/>
        <item m="1" x="373"/>
        <item m="1" x="488"/>
        <item m="1" x="1004"/>
        <item m="1" x="983"/>
        <item m="1" x="616"/>
        <item m="1" x="1293"/>
        <item m="1" x="1540"/>
        <item m="1" x="332"/>
        <item m="1" x="815"/>
        <item m="1" x="275"/>
        <item m="1" x="413"/>
        <item m="1" x="847"/>
        <item m="1" x="1229"/>
        <item m="1" x="1294"/>
        <item m="1" x="605"/>
        <item m="1" x="663"/>
        <item m="1" x="1230"/>
        <item m="1" x="927"/>
        <item m="1" x="45"/>
        <item m="1" x="984"/>
        <item m="1" x="67"/>
        <item m="1" x="202"/>
        <item m="1" x="1295"/>
        <item m="1" x="634"/>
        <item m="1" x="1654"/>
        <item m="1" x="890"/>
        <item m="1" x="943"/>
        <item m="1" x="1438"/>
        <item m="1" x="878"/>
        <item m="1" x="27"/>
        <item m="1" x="517"/>
        <item m="1" x="848"/>
        <item m="1" x="68"/>
        <item x="8"/>
        <item m="1" x="658"/>
        <item m="1" x="1644"/>
        <item m="1" x="636"/>
        <item m="1" x="849"/>
        <item m="1" x="28"/>
        <item m="1" x="1705"/>
        <item m="1" x="526"/>
        <item m="1" x="69"/>
        <item m="1" x="1005"/>
        <item m="1" x="1348"/>
        <item m="1" x="1137"/>
        <item m="1" x="959"/>
        <item m="1" x="641"/>
        <item m="1" x="1020"/>
        <item m="1" x="1614"/>
        <item m="1" x="450"/>
        <item m="1" x="527"/>
        <item m="1" x="635"/>
        <item m="1" x="245"/>
        <item m="1" x="451"/>
        <item m="1" x="1489"/>
        <item m="1" x="299"/>
        <item m="1" x="617"/>
        <item m="1" x="1296"/>
        <item m="1" x="1092"/>
        <item m="1" x="1093"/>
        <item m="1" x="1706"/>
        <item m="1" x="597"/>
        <item m="1" x="70"/>
        <item m="1" x="1231"/>
        <item m="1" x="1232"/>
        <item m="1" x="115"/>
        <item m="1" x="1541"/>
        <item m="1" x="354"/>
        <item m="1" x="1297"/>
        <item m="1" x="355"/>
        <item m="1" x="968"/>
        <item m="1" x="1594"/>
        <item m="1" x="1054"/>
        <item m="1" x="1298"/>
        <item m="1" x="144"/>
        <item m="1" x="618"/>
        <item m="1" x="1025"/>
        <item m="1" x="170"/>
        <item m="1" x="863"/>
        <item m="1" x="1616"/>
        <item m="1" x="1233"/>
        <item m="1" x="1299"/>
        <item m="1" x="1300"/>
        <item m="1" x="481"/>
        <item m="1" x="140"/>
        <item m="1" x="1276"/>
        <item m="1" x="944"/>
        <item m="1" x="276"/>
        <item m="1" x="131"/>
        <item m="1" x="1480"/>
        <item m="1" x="834"/>
        <item m="1" x="75"/>
        <item m="1" x="662"/>
        <item m="1" x="884"/>
        <item m="1" x="203"/>
        <item m="1" x="262"/>
        <item m="1" x="1077"/>
        <item m="1" x="1301"/>
        <item m="1" x="171"/>
        <item m="1" x="879"/>
        <item m="1" x="1055"/>
        <item m="1" x="835"/>
        <item m="1" x="969"/>
        <item m="1" x="1302"/>
        <item m="1" x="536"/>
        <item m="1" x="1133"/>
        <item m="1" x="508"/>
        <item m="1" x="1349"/>
        <item m="1" x="1447"/>
        <item m="1" x="1597"/>
        <item m="1" x="891"/>
        <item m="1" x="1026"/>
        <item m="1" x="1631"/>
        <item m="1" x="707"/>
        <item m="1" x="537"/>
        <item m="1" x="683"/>
        <item m="1" x="659"/>
        <item m="1" x="1256"/>
        <item m="1" x="1156"/>
        <item m="1" x="464"/>
        <item m="1" x="1588"/>
        <item m="1" x="1303"/>
        <item m="1" x="693"/>
        <item m="1" x="235"/>
        <item m="1" x="737"/>
        <item m="1" x="509"/>
        <item m="1" x="1448"/>
        <item m="1" x="1234"/>
        <item m="1" x="1084"/>
        <item m="1" x="71"/>
        <item m="1" x="1490"/>
        <item m="1" x="184"/>
        <item m="1" x="1277"/>
        <item m="1" x="1164"/>
        <item m="1" x="1304"/>
        <item m="1" x="1267"/>
        <item m="1" x="606"/>
        <item m="1" x="1305"/>
        <item m="1" x="356"/>
        <item m="1" x="1317"/>
        <item m="1" x="510"/>
        <item m="1" x="1318"/>
        <item m="1" x="277"/>
        <item m="1" x="1235"/>
        <item m="1" x="880"/>
        <item m="1" x="357"/>
        <item m="1" x="84"/>
        <item m="1" x="929"/>
        <item m="1" x="1021"/>
        <item m="1" x="1255"/>
        <item m="1" x="1085"/>
        <item m="1" x="743"/>
        <item m="1" x="684"/>
        <item m="1" x="1306"/>
        <item m="1" x="1112"/>
        <item m="1" x="1148"/>
        <item m="1" x="204"/>
        <item m="1" x="850"/>
        <item m="1" x="1159"/>
        <item m="1" x="467"/>
        <item m="1" x="538"/>
        <item m="1" x="452"/>
        <item m="1" x="1542"/>
        <item m="1" x="851"/>
        <item m="1" x="1236"/>
        <item m="1" x="870"/>
        <item m="1" x="1307"/>
        <item m="1" x="473"/>
        <item m="1" x="1491"/>
        <item m="1" x="1009"/>
        <item m="1" x="924"/>
        <item m="1" x="852"/>
        <item m="1" x="619"/>
        <item m="1" x="1308"/>
        <item m="1" x="72"/>
        <item m="1" x="816"/>
        <item m="1" x="185"/>
        <item m="1" x="1185"/>
        <item m="1" x="300"/>
        <item m="1" x="1006"/>
        <item m="1" x="1007"/>
        <item m="1" x="1473"/>
        <item m="1" x="1618"/>
        <item m="1" x="1383"/>
        <item m="1" x="528"/>
        <item m="1" x="1391"/>
        <item m="1" x="550"/>
        <item m="1" x="1157"/>
        <item m="1" x="1158"/>
        <item m="1" x="1064"/>
        <item m="1" x="1667"/>
        <item m="1" x="670"/>
        <item m="1" x="557"/>
        <item m="1" x="1056"/>
        <item m="1" x="1319"/>
        <item m="1" x="1168"/>
        <item m="1" x="440"/>
        <item m="1" x="685"/>
        <item m="1" x="817"/>
        <item m="1" x="1512"/>
        <item m="1" x="1722"/>
        <item m="1" x="671"/>
        <item m="1" x="1645"/>
        <item m="1" x="1632"/>
        <item m="1" x="1668"/>
        <item m="1" x="1617"/>
        <item m="1" x="141"/>
        <item m="1" x="46"/>
        <item m="1" x="899"/>
        <item m="1" x="1672"/>
        <item m="1" x="253"/>
        <item m="1" x="414"/>
        <item m="1" x="1008"/>
        <item m="1" x="1474"/>
        <item m="1" x="246"/>
        <item m="1" x="717"/>
        <item m="1" x="237"/>
        <item m="1" x="900"/>
        <item m="1" x="1103"/>
        <item m="1" x="1439"/>
        <item m="1" x="1584"/>
        <item m="1" x="1057"/>
        <item m="1" x="913"/>
        <item m="1" x="1131"/>
        <item m="1" x="1165"/>
        <item m="1" x="571"/>
        <item m="1" x="1697"/>
        <item m="1" x="474"/>
        <item m="1" x="358"/>
        <item m="1" x="453"/>
        <item m="1" x="620"/>
        <item m="1" x="29"/>
        <item m="1" x="30"/>
        <item m="1" x="1481"/>
        <item m="1" x="1482"/>
        <item m="1" x="1384"/>
        <item m="1" x="539"/>
        <item m="1" x="301"/>
        <item m="1" x="1609"/>
        <item m="1" x="580"/>
        <item m="1" x="960"/>
        <item m="1" x="109"/>
        <item m="1" x="581"/>
        <item m="1" x="1086"/>
        <item m="1" x="1500"/>
        <item m="1" x="1278"/>
        <item m="1" x="970"/>
        <item m="1" x="1243"/>
        <item m="1" x="1244"/>
        <item m="1" x="1309"/>
        <item m="1" x="864"/>
        <item m="1" x="1237"/>
        <item m="1" x="1698"/>
        <item m="1" x="735"/>
        <item m="1" x="1475"/>
        <item m="1" x="642"/>
        <item m="1" x="1633"/>
        <item m="1" x="598"/>
        <item m="1" x="1674"/>
        <item m="1" x="1412"/>
        <item m="1" x="1723"/>
        <item m="1" x="278"/>
        <item m="1" x="1498"/>
        <item m="1" x="454"/>
        <item m="1" x="487"/>
        <item m="1" x="971"/>
        <item m="1" x="1465"/>
        <item m="1" x="306"/>
        <item m="1" x="1402"/>
        <item m="1" x="263"/>
        <item m="1" x="1350"/>
        <item m="1" x="914"/>
        <item m="1" x="827"/>
        <item m="1" x="607"/>
        <item m="1" x="226"/>
        <item m="1" x="302"/>
        <item m="1" x="415"/>
        <item m="1" x="1385"/>
        <item m="1" x="1078"/>
        <item m="1" x="1449"/>
        <item m="1" x="1561"/>
        <item m="1" x="1657"/>
        <item m="1" x="1693"/>
        <item m="1" x="708"/>
        <item m="1" x="104"/>
        <item m="1" x="1073"/>
        <item m="1" x="1699"/>
        <item m="1" x="961"/>
        <item m="1" x="213"/>
        <item m="1" x="441"/>
        <item m="1" x="1149"/>
        <item m="1" x="1351"/>
        <item m="1" x="1138"/>
        <item m="1" x="1368"/>
        <item m="1" x="1400"/>
        <item m="1" x="359"/>
        <item m="1" x="978"/>
        <item m="1" x="1700"/>
        <item m="1" x="227"/>
        <item m="1" x="1440"/>
        <item m="1" x="132"/>
        <item m="1" x="828"/>
        <item m="1" x="1371"/>
        <item m="1" x="1579"/>
        <item m="1" x="142"/>
        <item m="1" x="73"/>
        <item m="1" x="1646"/>
        <item m="1" x="1623"/>
        <item m="1" x="1603"/>
        <item m="1" x="722"/>
        <item m="1" x="303"/>
        <item m="1" x="865"/>
        <item m="1" x="1441"/>
        <item m="1" x="397"/>
        <item m="1" x="1529"/>
        <item m="1" x="1543"/>
        <item m="1" x="416"/>
        <item m="1" x="1669"/>
        <item m="1" x="599"/>
        <item m="1" x="1352"/>
        <item m="1" x="892"/>
        <item m="1" x="442"/>
        <item m="1" x="660"/>
        <item m="1" x="1417"/>
        <item m="1" x="304"/>
        <item m="1" x="621"/>
        <item m="1" x="443"/>
        <item m="1" x="1364"/>
        <item m="1" x="85"/>
        <item m="1" x="463"/>
        <item m="1" x="937"/>
        <item m="1" x="1094"/>
        <item m="1" x="1647"/>
        <item m="1" x="74"/>
        <item m="1" x="1372"/>
        <item m="1" x="1096"/>
        <item m="1" x="1205"/>
        <item m="1" x="1190"/>
        <item m="1" x="279"/>
        <item m="1" x="664"/>
        <item m="1" x="1701"/>
        <item m="1" x="1058"/>
        <item m="1" x="716"/>
        <item m="1" x="985"/>
        <item m="1" x="1353"/>
        <item m="1" x="333"/>
        <item m="1" x="280"/>
        <item m="1" x="417"/>
        <item m="1" x="1427"/>
        <item m="1" x="1673"/>
        <item m="1" x="1116"/>
        <item m="1" x="360"/>
        <item m="1" x="477"/>
        <item m="1" x="172"/>
        <item m="1" x="1117"/>
        <item m="1" x="1063"/>
        <item m="1" x="1575"/>
        <item m="1" x="933"/>
        <item m="1" x="1604"/>
        <item m="1" x="661"/>
        <item m="1" x="752"/>
        <item m="1" x="491"/>
        <item m="1" x="398"/>
        <item m="1" x="518"/>
        <item m="1" x="399"/>
        <item m="1" x="318"/>
        <item m="1" x="1373"/>
        <item m="1" x="768"/>
        <item m="1" x="1150"/>
        <item m="1" x="778"/>
        <item x="9"/>
        <item m="1" x="1132"/>
        <item m="1" x="582"/>
        <item m="1" x="672"/>
        <item m="1" x="47"/>
        <item m="1" x="1392"/>
        <item m="1" x="1320"/>
        <item m="1" x="1466"/>
        <item m="1" x="1279"/>
        <item m="1" x="729"/>
        <item m="1" x="678"/>
        <item m="1" x="1442"/>
        <item m="1" x="1516"/>
        <item m="1" x="1499"/>
        <item m="1" x="1104"/>
        <item m="1" x="1568"/>
        <item m="1" x="798"/>
        <item m="1" x="334"/>
        <item m="1" x="551"/>
        <item m="1" x="552"/>
        <item m="1" x="1238"/>
        <item m="1" x="747"/>
        <item m="1" x="1239"/>
        <item m="1" x="1456"/>
        <item m="1" x="746"/>
        <item m="1" x="1530"/>
        <item m="1" x="1562"/>
        <item m="1" x="455"/>
        <item m="1" x="1354"/>
        <item m="1" x="1010"/>
        <item m="1" x="400"/>
        <item m="1" x="1169"/>
        <item m="1" x="335"/>
        <item m="1" x="558"/>
        <item m="1" x="86"/>
        <item m="1" x="1355"/>
        <item m="1" x="1027"/>
        <item m="1" x="361"/>
        <item m="1" x="1072"/>
        <item m="1" x="686"/>
        <item m="1" x="883"/>
        <item m="1" x="1401"/>
        <item m="1" x="1492"/>
        <item m="1" x="48"/>
        <item m="1" x="93"/>
        <item m="1" x="155"/>
        <item m="1" x="305"/>
        <item m="1" x="1095"/>
        <item m="1" x="1443"/>
        <item m="1" x="362"/>
        <item m="1" x="1595"/>
        <item m="1" x="254"/>
        <item m="1" x="710"/>
        <item m="1" x="426"/>
        <item m="1" x="901"/>
        <item m="1" x="709"/>
        <item m="1" x="418"/>
        <item m="1" x="1610"/>
        <item m="1" x="1387"/>
        <item m="1" x="363"/>
        <item m="1" x="1718"/>
        <item m="1" x="881"/>
        <item m="1" x="386"/>
        <item m="1" x="962"/>
        <item m="1" x="799"/>
        <item m="1" x="761"/>
        <item m="1" x="149"/>
        <item m="1" x="145"/>
        <item m="1" x="1059"/>
        <item m="1" x="673"/>
        <item m="1" x="1376"/>
        <item m="1" x="608"/>
        <item m="1" x="1655"/>
        <item m="1" x="783"/>
        <item m="1" x="1428"/>
        <item m="1" x="143"/>
        <item m="1" x="247"/>
        <item m="1" x="1598"/>
        <item m="1" x="156"/>
        <item m="1" x="364"/>
        <item m="1" x="186"/>
        <item m="1" x="1656"/>
        <item m="1" x="1365"/>
        <item m="1" x="1724"/>
        <item m="1" x="938"/>
        <item m="1" x="1634"/>
        <item m="1" x="1710"/>
        <item m="1" x="1550"/>
        <item m="1" x="1707"/>
        <item m="1" x="1268"/>
        <item m="1" x="701"/>
        <item t="default"/>
      </items>
    </pivotField>
    <pivotField axis="axisCol" showAll="0">
      <items count="3">
        <item x="0"/>
        <item x="1"/>
        <item t="default"/>
      </items>
    </pivotField>
    <pivotField axis="axisRow" showAll="0">
      <items count="19">
        <item x="0"/>
        <item x="1"/>
        <item x="2"/>
        <item x="3"/>
        <item x="4"/>
        <item x="5"/>
        <item x="6"/>
        <item x="7"/>
        <item x="8"/>
        <item x="9"/>
        <item x="10"/>
        <item x="11"/>
        <item x="12"/>
        <item x="13"/>
        <item x="14"/>
        <item x="15"/>
        <item x="16"/>
        <item x="17"/>
        <item t="default"/>
      </items>
    </pivotField>
    <pivotField dataField="1" showAll="0"/>
  </pivotFields>
  <rowFields count="1">
    <field x="6"/>
  </rowFields>
  <rowItems count="19">
    <i>
      <x/>
    </i>
    <i>
      <x v="1"/>
    </i>
    <i>
      <x v="2"/>
    </i>
    <i>
      <x v="3"/>
    </i>
    <i>
      <x v="4"/>
    </i>
    <i>
      <x v="5"/>
    </i>
    <i>
      <x v="6"/>
    </i>
    <i>
      <x v="7"/>
    </i>
    <i>
      <x v="8"/>
    </i>
    <i>
      <x v="9"/>
    </i>
    <i>
      <x v="10"/>
    </i>
    <i>
      <x v="11"/>
    </i>
    <i>
      <x v="12"/>
    </i>
    <i>
      <x v="13"/>
    </i>
    <i>
      <x v="14"/>
    </i>
    <i>
      <x v="15"/>
    </i>
    <i>
      <x v="16"/>
    </i>
    <i>
      <x v="17"/>
    </i>
    <i t="grand">
      <x/>
    </i>
  </rowItems>
  <colFields count="1">
    <field x="5"/>
  </colFields>
  <colItems count="3">
    <i>
      <x/>
    </i>
    <i>
      <x v="1"/>
    </i>
    <i t="grand">
      <x/>
    </i>
  </colItems>
  <dataFields count="1">
    <dataField name=" GRUPOS DE EDAD" fld="7" baseField="0" baseItem="0" numFmtId="3"/>
  </dataFields>
  <formats count="2">
    <format>
      <pivotArea outline="0" collapsedLevelsAreSubtotals="1" fieldPosition="0"/>
    </format>
    <format>
      <pivotArea outline="0" collapsedLevelsAreSubtotals="1" fieldPosition="0"/>
    </format>
  </formats>
  <chartFormats count="2">
    <chartFormat chart="0" format="0" series="1">
      <pivotArea type="data" outline="0" fieldPosition="0">
        <references count="2">
          <reference field="4294967294" count="1" selected="0">
            <x v="0"/>
          </reference>
          <reference field="5" count="1" selected="0">
            <x v="0"/>
          </reference>
        </references>
      </pivotArea>
    </chartFormat>
    <chartFormat chart="0" format="1" series="1">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PARTAMENTO" xr10:uid="{00000000-0013-0000-FFFF-FFFF01000000}" sourceName="DEPARTAMENTO">
  <pivotTables>
    <pivotTable tabId="6" name="TablaDinámica3"/>
  </pivotTables>
  <data>
    <tabular pivotCacheId="583542326" showMissing="0" crossFilter="showItemsWithNoData">
      <items count="25">
        <i x="0" s="1"/>
        <i x="1" s="1" nd="1"/>
        <i x="2" s="1" nd="1"/>
        <i x="3" s="1" nd="1"/>
        <i x="4" s="1" nd="1"/>
        <i x="5" s="1" nd="1"/>
        <i x="6" s="1" nd="1"/>
        <i x="7" s="1" nd="1"/>
        <i x="8" s="1" nd="1"/>
        <i x="9" s="1" nd="1"/>
        <i x="10" s="1" nd="1"/>
        <i x="11" s="1" nd="1"/>
        <i x="12" s="1" nd="1"/>
        <i x="13" s="1" nd="1"/>
        <i x="14" s="1" nd="1"/>
        <i x="15" s="1" nd="1"/>
        <i x="16" s="1" nd="1"/>
        <i x="17" s="1" nd="1"/>
        <i x="18" s="1" nd="1"/>
        <i x="19" s="1" nd="1"/>
        <i x="20" s="1" nd="1"/>
        <i x="21" s="1" nd="1"/>
        <i x="22" s="1" nd="1"/>
        <i x="23" s="1" nd="1"/>
        <i x="24"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ROVINCIA" xr10:uid="{00000000-0013-0000-FFFF-FFFF02000000}" sourceName="PROVINCIA">
  <pivotTables>
    <pivotTable tabId="6" name="TablaDinámica3"/>
  </pivotTables>
  <data>
    <tabular pivotCacheId="583542326" showMissing="0" crossFilter="showItemsWithNoData">
      <items count="197">
        <i x="0" s="1"/>
        <i x="28" s="1" nd="1"/>
        <i x="82" s="1" nd="1"/>
        <i x="69" s="1" nd="1"/>
        <i x="9" s="1" nd="1"/>
        <i x="139" s="1" nd="1"/>
        <i x="89" s="1" nd="1"/>
        <i x="29" s="1" nd="1"/>
        <i x="83" s="1" nd="1"/>
        <i x="70" s="1" nd="1"/>
        <i x="30" s="1" nd="1"/>
        <i x="10" s="1" nd="1"/>
        <i x="35" s="1" nd="1"/>
        <i x="114" s="1" nd="1"/>
        <i x="11" s="1" nd="1"/>
        <i x="193" s="1" nd="1"/>
        <i x="156" s="1" nd="1"/>
        <i x="31" s="1" nd="1"/>
        <i x="164" s="1" nd="1"/>
        <i x="2" s="1" nd="1"/>
        <i x="129" s="1" nd="1"/>
        <i x="176" s="1" nd="1"/>
        <i x="115" s="1" nd="1"/>
        <i x="12" s="1" nd="1"/>
        <i x="3" s="1" nd="1"/>
        <i x="55" s="1" nd="1"/>
        <i x="54" s="1" nd="1"/>
        <i x="130" s="1" nd="1"/>
        <i x="71" s="1" nd="1"/>
        <i x="67" s="1" nd="1"/>
        <i x="196" s="1" nd="1"/>
        <i x="36" s="1" nd="1"/>
        <i x="72" s="1" nd="1"/>
        <i x="73" s="1" nd="1"/>
        <i x="186" s="1" nd="1"/>
        <i x="44" s="1" nd="1"/>
        <i x="131" s="1" nd="1"/>
        <i x="132" s="1" nd="1"/>
        <i x="37" s="1" nd="1"/>
        <i x="13" s="1" nd="1"/>
        <i x="14" s="1" nd="1"/>
        <i x="15" s="1" nd="1"/>
        <i x="38" s="1" nd="1"/>
        <i x="84" s="1" nd="1"/>
        <i x="39" s="1" nd="1"/>
        <i x="56" s="1" nd="1"/>
        <i x="1" s="1" nd="1"/>
        <i x="106" s="1" nd="1"/>
        <i x="116" s="1" nd="1"/>
        <i x="125" s="1" nd="1"/>
        <i x="100" s="1" nd="1"/>
        <i x="33" s="1" nd="1"/>
        <i x="57" s="1" nd="1"/>
        <i x="165" s="1" nd="1"/>
        <i x="74" s="1" nd="1"/>
        <i x="112" s="1" nd="1"/>
        <i x="85" s="1" nd="1"/>
        <i x="105" s="1" nd="1"/>
        <i x="40" s="1" nd="1"/>
        <i x="4" s="1" nd="1"/>
        <i x="190" s="1" nd="1"/>
        <i x="58" s="1" nd="1"/>
        <i x="192" s="1" nd="1"/>
        <i x="16" s="1" nd="1"/>
        <i x="32" s="1" nd="1"/>
        <i x="68" s="1" nd="1"/>
        <i x="59" s="1" nd="1"/>
        <i x="153" s="1" nd="1"/>
        <i x="144" s="1" nd="1"/>
        <i x="90" s="1" nd="1"/>
        <i x="166" s="1" nd="1"/>
        <i x="177" s="1" nd="1"/>
        <i x="75" s="1" nd="1"/>
        <i x="126" s="1" nd="1"/>
        <i x="150" s="1" nd="1"/>
        <i x="123" s="1" nd="1"/>
        <i x="34" s="1" nd="1"/>
        <i x="91" s="1" nd="1"/>
        <i x="60" s="1" nd="1"/>
        <i x="178" s="1" nd="1"/>
        <i x="92" s="1" nd="1"/>
        <i x="43" s="1" nd="1"/>
        <i x="45" s="1" nd="1"/>
        <i x="157" s="1" nd="1"/>
        <i x="167" s="1" nd="1"/>
        <i x="81" s="1" nd="1"/>
        <i x="104" s="1" nd="1"/>
        <i x="46" s="1" nd="1"/>
        <i x="88" s="1" nd="1"/>
        <i x="133" s="1" nd="1"/>
        <i x="8" s="1" nd="1"/>
        <i x="17" s="1" nd="1"/>
        <i x="18" s="1" nd="1"/>
        <i x="134" s="1" nd="1"/>
        <i x="135" s="1" nd="1"/>
        <i x="19" s="1" nd="1"/>
        <i x="86" s="1" nd="1"/>
        <i x="99" s="1" nd="1"/>
        <i x="151" s="1" nd="1"/>
        <i x="41" s="1" nd="1"/>
        <i x="61" s="1" nd="1"/>
        <i x="107" s="1" nd="1"/>
        <i x="187" s="1" nd="1"/>
        <i x="117" s="1" nd="1"/>
        <i x="108" s="1" nd="1"/>
        <i x="76" s="1" nd="1"/>
        <i x="47" s="1" nd="1"/>
        <i x="42" s="1" nd="1"/>
        <i x="179" s="1" nd="1"/>
        <i x="127" s="1" nd="1"/>
        <i x="168" s="1" nd="1"/>
        <i x="97" s="1" nd="1"/>
        <i x="93" s="1" nd="1"/>
        <i x="128" s="1" nd="1"/>
        <i x="140" s="1" nd="1"/>
        <i x="48" s="1" nd="1"/>
        <i x="5" s="1" nd="1"/>
        <i x="147" s="1" nd="1"/>
        <i x="94" s="1" nd="1"/>
        <i x="180" s="1" nd="1"/>
        <i x="20" s="1" nd="1"/>
        <i x="149" s="1" nd="1"/>
        <i x="141" s="1" nd="1"/>
        <i x="138" s="1" nd="1"/>
        <i x="169" s="1" nd="1"/>
        <i x="170" s="1" nd="1"/>
        <i x="158" s="1" nd="1"/>
        <i x="175" s="1" nd="1"/>
        <i x="101" s="1" nd="1"/>
        <i x="21" s="1" nd="1"/>
        <i x="118" s="1" nd="1"/>
        <i x="154" s="1" nd="1"/>
        <i x="136" s="1" nd="1"/>
        <i x="119" s="1" nd="1"/>
        <i x="95" s="1" nd="1"/>
        <i x="194" s="1" nd="1"/>
        <i x="159" s="1" nd="1"/>
        <i x="22" s="1" nd="1"/>
        <i x="102" s="1" nd="1"/>
        <i x="49" s="1" nd="1"/>
        <i x="77" s="1" nd="1"/>
        <i x="152" s="1" nd="1"/>
        <i x="120" s="1" nd="1"/>
        <i x="50" s="1" nd="1"/>
        <i x="78" s="1" nd="1"/>
        <i x="181" s="1" nd="1"/>
        <i x="103" s="1" nd="1"/>
        <i x="155" s="1" nd="1"/>
        <i x="23" s="1" nd="1"/>
        <i x="96" s="1" nd="1"/>
        <i x="163" s="1" nd="1"/>
        <i x="195" s="1" nd="1"/>
        <i x="145" s="1" nd="1"/>
        <i x="79" s="1" nd="1"/>
        <i x="24" s="1" nd="1"/>
        <i x="142" s="1" nd="1"/>
        <i x="182" s="1" nd="1"/>
        <i x="6" s="1" nd="1"/>
        <i x="171" s="1" nd="1"/>
        <i x="62" s="1" nd="1"/>
        <i x="63" s="1" nd="1"/>
        <i x="183" s="1" nd="1"/>
        <i x="64" s="1" nd="1"/>
        <i x="65" s="1" nd="1"/>
        <i x="172" s="1" nd="1"/>
        <i x="121" s="1" nd="1"/>
        <i x="173" s="1" nd="1"/>
        <i x="25" s="1" nd="1"/>
        <i x="66" s="1" nd="1"/>
        <i x="122" s="1" nd="1"/>
        <i x="109" s="1" nd="1"/>
        <i x="162" s="1" nd="1"/>
        <i x="26" s="1" nd="1"/>
        <i x="51" s="1" nd="1"/>
        <i x="160" s="1" nd="1"/>
        <i x="185" s="1" nd="1"/>
        <i x="148" s="1" nd="1"/>
        <i x="161" s="1" nd="1"/>
        <i x="146" s="1" nd="1"/>
        <i x="188" s="1" nd="1"/>
        <i x="110" s="1" nd="1"/>
        <i x="87" s="1" nd="1"/>
        <i x="184" s="1" nd="1"/>
        <i x="113" s="1" nd="1"/>
        <i x="189" s="1" nd="1"/>
        <i x="143" s="1" nd="1"/>
        <i x="80" s="1" nd="1"/>
        <i x="7" s="1" nd="1"/>
        <i x="52" s="1" nd="1"/>
        <i x="53" s="1" nd="1"/>
        <i x="124" s="1" nd="1"/>
        <i x="98" s="1" nd="1"/>
        <i x="111" s="1" nd="1"/>
        <i x="137" s="1" nd="1"/>
        <i x="27" s="1" nd="1"/>
        <i x="174" s="1" nd="1"/>
        <i x="19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ISTRITO" xr10:uid="{00000000-0013-0000-FFFF-FFFF03000000}" sourceName="DISTRITO">
  <pivotTables>
    <pivotTable tabId="6" name="TablaDinámica3"/>
  </pivotTables>
  <data>
    <tabular pivotCacheId="583542326" showMissing="0" crossFilter="showItemsWithNoData">
      <items count="1734">
        <i x="1" s="1"/>
        <i x="2" s="1"/>
        <i x="3" s="1"/>
        <i x="4" s="1"/>
        <i x="5" s="1"/>
        <i x="6" s="1"/>
        <i x="0" s="1"/>
        <i x="7" s="1"/>
        <i x="8" s="1"/>
        <i x="9" s="1"/>
        <i x="1733" s="1" nd="1"/>
        <i x="255" s="1" nd="1"/>
        <i x="119" s="1" nd="1"/>
        <i x="375" s="1" nd="1"/>
        <i x="196" s="1" nd="1"/>
        <i x="754" s="1" nd="1"/>
        <i x="553" s="1" nd="1"/>
        <i x="1531" s="1" nd="1"/>
        <i x="402" s="1" nd="1"/>
        <i x="151" s="1" nd="1"/>
        <i x="238" s="1" nd="1"/>
        <i x="785" s="1" nd="1"/>
        <i x="117" s="1" nd="1"/>
        <i x="445" s="1" nd="1"/>
        <i x="1029" s="1" nd="1"/>
        <i x="687" s="1" nd="1"/>
        <i x="134" s="1" nd="1"/>
        <i x="688" s="1" nd="1"/>
        <i x="1519" s="1" nd="1"/>
        <i x="786" s="1" nd="1"/>
        <i x="689" s="1" nd="1"/>
        <i x="446" s="1" nd="1"/>
        <i x="853" s="1" nd="1"/>
        <i x="854" s="1" nd="1"/>
        <i x="111" s="1" nd="1"/>
        <i x="1124" s="1" nd="1"/>
        <i x="1615" s="1" nd="1"/>
        <i x="1711" s="1" nd="1"/>
        <i x="1088" s="1" nd="1"/>
        <i x="855" s="1" nd="1"/>
        <i x="323" s="1" nd="1"/>
        <i x="105" s="1" nd="1"/>
        <i x="1658" s="1" nd="1"/>
        <i x="434" s="1" nd="1"/>
        <i x="541" s="1" nd="1"/>
        <i x="1729" s="1" nd="1"/>
        <i x="239" s="1" nd="1"/>
        <i x="1327" s="1" nd="1"/>
        <i x="1625" s="1" nd="1"/>
        <i x="1611" s="1" nd="1"/>
        <i x="1675" s="1" nd="1"/>
        <i x="1596" s="1" nd="1"/>
        <i x="964" s="1" nd="1"/>
        <i x="1357" s="1" nd="1"/>
        <i x="736" s="1" nd="1"/>
        <i x="1619" s="1" nd="1"/>
        <i x="338" s="1" nd="1"/>
        <i x="1378" s="1" nd="1"/>
        <i x="1105" s="1" nd="1"/>
        <i x="1520" s="1" nd="1"/>
        <i x="873" s="1" nd="1"/>
        <i x="135" s="1" nd="1"/>
        <i x="1311" s="1" nd="1"/>
        <i x="885" s="1" nd="1"/>
        <i x="1494" s="1" nd="1"/>
        <i x="1581" s="1" nd="1"/>
        <i x="1599" s="1" nd="1"/>
        <i x="694" s="1" nd="1"/>
        <i x="489" s="1" nd="1"/>
        <i x="807" s="1" nd="1"/>
        <i x="482" s="1" nd="1"/>
        <i x="313" s="1" nd="1"/>
        <i x="1207" s="1" nd="1"/>
        <i x="665" s="1" nd="1"/>
        <i x="388" s="1" nd="1"/>
        <i x="264" s="1" nd="1"/>
        <i x="769" s="1" nd="1"/>
        <i x="1322" s="1" nd="1"/>
        <i x="1011" s="1" nd="1"/>
        <i x="265" s="1" nd="1"/>
        <i x="420" s="1" nd="1"/>
        <i x="867" s="1" nd="1"/>
        <i x="1397" s="1" nd="1"/>
        <i x="457" s="1" nd="1"/>
        <i x="1160" s="1" nd="1"/>
        <i x="585" s="1" nd="1"/>
        <i x="158" s="1" nd="1"/>
        <i x="136" s="1" nd="1"/>
        <i x="283" s="1" nd="1"/>
        <i x="1569" s="1" nd="1"/>
        <i x="1281" s="1" nd="1"/>
        <i x="120" s="1" nd="1"/>
        <i x="948" s="1" nd="1"/>
        <i x="1030" s="1" nd="1"/>
        <i x="387" s="1" nd="1"/>
        <i x="542" s="1" nd="1"/>
        <i x="121" s="1" nd="1"/>
        <i x="1251" s="1" nd="1"/>
        <i x="32" s="1" nd="1"/>
        <i x="906" s="1" nd="1"/>
        <i x="1532" s="1" nd="1"/>
        <i x="1495" s="1" nd="1"/>
        <i x="337" s="1" nd="1"/>
        <i x="819" s="1" nd="1"/>
        <i x="800" s="1" nd="1"/>
        <i x="1106" s="1" nd="1"/>
        <i x="1257" s="1" nd="1"/>
        <i x="1533" s="1" nd="1"/>
        <i x="543" s="1" nd="1"/>
        <i x="11" s="1" nd="1"/>
        <i x="137" s="1" nd="1"/>
        <i x="1031" s="1" nd="1"/>
        <i x="1270" s="1" nd="1"/>
        <i x="1271" s="1" nd="1"/>
        <i x="1208" s="1" nd="1"/>
        <i x="376" s="1" nd="1"/>
        <i x="377" s="1" nd="1"/>
        <i x="1521" s="1" nd="1"/>
        <i x="1272" s="1" nd="1"/>
        <i x="496" s="1" nd="1"/>
        <i x="820" s="1" nd="1"/>
        <i x="1649" s="1" nd="1"/>
        <i x="1467" s="1" nd="1"/>
        <i x="444" s="1" nd="1"/>
        <i x="469" s="1" nd="1"/>
        <i x="1328" s="1" nd="1"/>
        <i x="839" s="1" nd="1"/>
        <i x="1329" s="1" nd="1"/>
        <i x="483" s="1" nd="1"/>
        <i x="389" s="1" nd="1"/>
        <i x="1330" s="1" nd="1"/>
        <i x="31" s="1" nd="1"/>
        <i x="87" s="1" nd="1"/>
        <i x="1612" s="1" nd="1"/>
        <i x="1366" s="1" nd="1"/>
        <i x="12" s="1" nd="1"/>
        <i x="622" s="1" nd="1"/>
        <i x="152" s="1" nd="1"/>
        <i x="939" s="1" nd="1"/>
        <i x="1240" s="1" nd="1"/>
        <i x="1209" s="1" nd="1"/>
        <i x="1626" s="1" nd="1"/>
        <i x="530" s="1" nd="1"/>
        <i x="378" s="1" nd="1"/>
        <i x="626" s="1" nd="1"/>
        <i x="1513" s="1" nd="1"/>
        <i x="1514" s="1" nd="1"/>
        <i x="650" s="1" nd="1"/>
        <i x="206" s="1" nd="1"/>
        <i x="1731" s="1" nd="1"/>
        <i x="1210" s="1" nd="1"/>
        <i x="147" s="1" nd="1"/>
        <i x="1484" s="1" nd="1"/>
        <i x="1139" s="1" nd="1"/>
        <i x="205" s="1" nd="1"/>
        <i x="403" s="1" nd="1"/>
        <i x="1563" s="1" nd="1"/>
        <i x="1586" s="1" nd="1"/>
        <i x="1659" s="1" nd="1"/>
        <i x="229" s="1" nd="1"/>
        <i x="569" s="1" nd="1"/>
        <i x="1161" s="1" nd="1"/>
        <i x="695" s="1" nd="1"/>
        <i x="1331" s="1" nd="1"/>
        <i x="946" s="1" nd="1"/>
        <i x="379" s="1" nd="1"/>
        <i x="1393" s="1" nd="1"/>
        <i x="763" s="1" nd="1"/>
        <i x="1685" s="1" nd="1"/>
        <i x="802" s="1" nd="1"/>
        <i x="568" s="1" nd="1"/>
        <i x="122" s="1" nd="1"/>
        <i x="559" s="1" nd="1"/>
        <i x="197" s="1" nd="1"/>
        <i x="88" s="1" nd="1"/>
        <i x="1245" s="1" nd="1"/>
        <i x="159" s="1" nd="1"/>
        <i x="1120" s="1" nd="1"/>
        <i x="1676" s="1" nd="1"/>
        <i x="1258" s="1" nd="1"/>
        <i x="1564" s="1" nd="1"/>
        <i x="702" s="1" nd="1"/>
        <i x="1312" s="1" nd="1"/>
        <i x="1282" s="1" nd="1"/>
        <i x="404" s="1" nd="1"/>
        <i x="808" s="1" nd="1"/>
        <i x="674" s="1" nd="1"/>
        <i x="610" s="1" nd="1"/>
        <i x="1714" s="1" nd="1"/>
        <i x="651" s="1" nd="1"/>
        <i x="1606" s="1" nd="1"/>
        <i x="366" s="1" nd="1"/>
        <i x="770" s="1" nd="1"/>
        <i x="1686" s="1" nd="1"/>
        <i x="1534" s="1" nd="1"/>
        <i x="1636" s="1" nd="1"/>
        <i x="53" s="1" nd="1"/>
        <i x="1715" s="1" nd="1"/>
        <i x="544" s="1" nd="1"/>
        <i x="476" s="1" nd="1"/>
        <i x="903" s="1" nd="1"/>
        <i x="1476" s="1" nd="1"/>
        <i x="1032" s="1" nd="1"/>
        <i x="1684" s="1" nd="1"/>
        <i x="458" s="1" nd="1"/>
        <i x="123" s="1" nd="1"/>
        <i x="1709" s="1" nd="1"/>
        <i x="1250" s="1" nd="1"/>
        <i x="1192" s="1" nd="1"/>
        <i x="1522" s="1" nd="1"/>
        <i x="723" s="1" nd="1"/>
        <i x="291" s="1" nd="1"/>
        <i x="1552" s="1" nd="1"/>
        <i x="1379" s="1" nd="1"/>
        <i x="821" s="1" nd="1"/>
        <i x="1121" s="1" nd="1"/>
        <i x="1211" s="1" nd="1"/>
        <i x="1587" s="1" nd="1"/>
        <i x="1283" s="1" nd="1"/>
        <i x="1332" s="1" nd="1"/>
        <i x="465" s="1" nd="1"/>
        <i x="374" s="1" nd="1"/>
        <i x="292" s="1" nd="1"/>
        <i x="178" s="1" nd="1"/>
        <i x="987" s="1" nd="1"/>
        <i x="1061" s="1" nd="1"/>
        <i x="554" s="1" nd="1"/>
        <i x="198" s="1" nd="1"/>
        <i x="133" s="1" nd="1"/>
        <i x="447" s="1" nd="1"/>
        <i x="675" s="1" nd="1"/>
        <i x="497" s="1" nd="1"/>
        <i x="1414" s="1" nd="1"/>
        <i x="1113" s="1" nd="1"/>
        <i x="188" s="1" nd="1"/>
        <i x="248" s="1" nd="1"/>
        <i x="1166" s="1" nd="1"/>
        <i x="240" s="1" nd="1"/>
        <i x="1708" s="1" nd="1"/>
        <i x="146" s="1" nd="1"/>
        <i x="1641" s="1" nd="1"/>
        <i x="1459" s="1" nd="1"/>
        <i x="922" s="1" nd="1"/>
        <i x="818" s="1" nd="1"/>
        <i x="219" s="1" nd="1"/>
        <i x="1460" s="1" nd="1"/>
        <i x="666" s="1" nd="1"/>
        <i x="1333" s="1" nd="1"/>
        <i x="652" s="1" nd="1"/>
        <i x="1323" s="1" nd="1"/>
        <i x="1186" s="1" nd="1"/>
        <i x="545" s="1" nd="1"/>
        <i x="421" s="1" nd="1"/>
        <i x="405" s="1" nd="1"/>
        <i x="339" s="1" nd="1"/>
        <i x="886" s="1" nd="1"/>
        <i x="1627" s="1" nd="1"/>
        <i x="755" s="1" nd="1"/>
        <i x="771" s="1" nd="1"/>
        <i x="772" s="1" nd="1"/>
        <i x="809" s="1" nd="1"/>
        <i x="681" s="1" nd="1"/>
        <i x="572" s="1" nd="1"/>
        <i x="1259" s="1" nd="1"/>
        <i x="340" s="1" nd="1"/>
        <i x="479" s="1" nd="1"/>
        <i x="947" s="1" nd="1"/>
        <i x="1080" s="1" nd="1"/>
        <i x="988" s="1" nd="1"/>
        <i x="116" s="1" nd="1"/>
        <i x="1444" s="1" nd="1"/>
        <i x="112" s="1" nd="1"/>
        <i x="10" s="1" nd="1"/>
        <i x="390" s="1" nd="1"/>
        <i x="1212" s="1" nd="1"/>
        <i x="256" s="1" nd="1"/>
        <i x="586" s="1" nd="1"/>
        <i x="931" s="1" nd="1"/>
        <i x="380" s="1" nd="1"/>
        <i x="1485" s="1" nd="1"/>
        <i x="600" s="1" nd="1"/>
        <i x="531" s="1" nd="1"/>
        <i x="290" s="1" nd="1"/>
        <i x="764" s="1" nd="1"/>
        <i x="311" s="1" nd="1"/>
        <i x="724" s="1" nd="1"/>
        <i x="1012" s="1" nd="1"/>
        <i x="644" s="1" nd="1"/>
        <i x="667" s="1" nd="1"/>
        <i x="1022" s="1" nd="1"/>
        <i x="973" s="1" nd="1"/>
        <i x="1170" s="1" nd="1"/>
        <i x="381" s="1" nd="1"/>
        <i x="293" s="1" nd="1"/>
        <i x="341" s="1" nd="1"/>
        <i x="1125" s="1" nd="1"/>
        <i x="435" s="1" nd="1"/>
        <i x="1432" s="1" nd="1"/>
        <i x="965" s="1" nd="1"/>
        <i x="160" s="1" nd="1"/>
        <i x="907" s="1" nd="1"/>
        <i x="945" s="1" nd="1"/>
        <i x="498" s="1" nd="1"/>
        <i x="1660" s="1" nd="1"/>
        <i x="718" s="1" nd="1"/>
        <i x="711" s="1" nd="1"/>
        <i x="1313" s="1" nd="1"/>
        <i x="1118" s="1" nd="1"/>
        <i x="560" s="1" nd="1"/>
        <i x="13" s="1" nd="1"/>
        <i x="266" s="1" nd="1"/>
        <i x="1107" s="1" nd="1"/>
        <i x="989" s="1" nd="1"/>
        <i x="422" s="1" nd="1"/>
        <i x="1284" s="1" nd="1"/>
        <i x="1172" s="1" nd="1"/>
        <i x="342" s="1" nd="1"/>
        <i x="587" s="1" nd="1"/>
        <i x="990" s="1" nd="1"/>
        <i x="484" s="1" nd="1"/>
        <i x="391" s="1" nd="1"/>
        <i x="532" s="1" nd="1"/>
        <i x="602" s="1" nd="1"/>
        <i x="14" s="1" nd="1"/>
        <i x="1140" s="1" nd="1"/>
        <i x="588" s="1" nd="1"/>
        <i x="228" s="1" nd="1"/>
        <i x="963" s="1" nd="1"/>
        <i x="966" s="1" nd="1"/>
        <i x="874" s="1" nd="1"/>
        <i x="696" s="1" nd="1"/>
        <i x="779" s="1" nd="1"/>
        <i x="312" s="1" nd="1"/>
        <i x="830" s="1" nd="1"/>
        <i x="810" s="1" nd="1"/>
        <i x="241" s="1" nd="1"/>
        <i x="113" s="1" nd="1"/>
        <i x="499" s="1" nd="1"/>
        <i x="1661" s="1" nd="1"/>
        <i x="118" s="1" nd="1"/>
        <i x="76" s="1" nd="1"/>
        <i x="637" s="1" nd="1"/>
        <i x="38" s="1" nd="1"/>
        <i x="401" s="1" nd="1"/>
        <i x="1197" s="1" nd="1"/>
        <i x="392" s="1" nd="1"/>
        <i x="1108" s="1" nd="1"/>
        <i x="1334" s="1" nd="1"/>
        <i x="1419" s="1" nd="1"/>
        <i x="926" s="1" nd="1"/>
        <i x="991" s="1" nd="1"/>
        <i x="1089" s="1" nd="1"/>
        <i x="1173" s="1" nd="1"/>
        <i x="1451" s="1" nd="1"/>
        <i x="627" s="1" nd="1"/>
        <i x="951" s="1" nd="1"/>
        <i x="589" s="1" nd="1"/>
        <i x="611" s="1" nd="1"/>
        <i x="1213" s="1" nd="1"/>
        <i x="584" s="1" nd="1"/>
        <i x="1523" s="1" nd="1"/>
        <i x="1152" s="1" nd="1"/>
        <i x="623" s="1" nd="1"/>
        <i x="1483" s="1" nd="1"/>
        <i x="512" s="1" nd="1"/>
        <i x="573" s="1" nd="1"/>
        <i x="485" s="1" nd="1"/>
        <i x="1535" s="1" nd="1"/>
        <i x="1087" s="1" nd="1"/>
        <i x="822" s="1" nd="1"/>
        <i x="992" s="1" nd="1"/>
        <i x="15" s="1" nd="1"/>
        <i x="324" s="1" nd="1"/>
        <i x="894" s="1" nd="1"/>
        <i x="829" s="1" nd="1"/>
        <i x="875" s="1" nd="1"/>
        <i x="39" s="1" nd="1"/>
        <i x="459" s="1" nd="1"/>
        <i x="750" s="1" nd="1"/>
        <i x="1214" s="1" nd="1"/>
        <i x="257" s="1" nd="1"/>
        <i x="1677" s="1" nd="1"/>
        <i x="1420" s="1" nd="1"/>
        <i x="1524" s="1" nd="1"/>
        <i x="1260" s="1" nd="1"/>
        <i x="54" s="1" nd="1"/>
        <i x="428" s="1" nd="1"/>
        <i x="823" s="1" nd="1"/>
        <i x="95" s="1" nd="1"/>
        <i x="77" s="1" nd="1"/>
        <i x="1324" s="1" nd="1"/>
        <i x="174" s="1" nd="1"/>
        <i x="314" s="1" nd="1"/>
        <i x="199" s="1" nd="1"/>
        <i x="1153" s="1" nd="1"/>
        <i x="935" s="1" nd="1"/>
        <i x="230" s="1" nd="1"/>
        <i x="1556" s="1" nd="1"/>
        <i x="1496" s="1" nd="1"/>
        <i x="628" s="1" nd="1"/>
        <i x="546" s="1" nd="1"/>
        <i x="96" s="1" nd="1"/>
        <i x="55" s="1" nd="1"/>
        <i x="756" s="1" nd="1"/>
        <i x="1335" s="1" nd="1"/>
        <i x="887" s="1" nd="1"/>
        <i x="725" s="1" nd="1"/>
        <i x="765" s="1" nd="1"/>
        <i x="124" s="1" nd="1"/>
        <i x="520" s="1" nd="1"/>
        <i x="148" s="1" nd="1"/>
        <i x="1013" s="1" nd="1"/>
        <i x="719" s="1" nd="1"/>
        <i x="787" s="1" nd="1"/>
        <i x="555" s="1" nd="1"/>
        <i x="888" s="1" nd="1"/>
        <i x="590" s="1" nd="1"/>
        <i x="207" s="1" nd="1"/>
        <i x="570" s="1" nd="1"/>
        <i x="1114" s="1" nd="1"/>
        <i x="731" s="1" nd="1"/>
        <i x="1554" s="1" nd="1"/>
        <i x="811" s="1" nd="1"/>
        <i x="200" s="1" nd="1"/>
        <i x="56" s="1" nd="1"/>
        <i x="1577" s="1" nd="1"/>
        <i x="1457" s="1" nd="1"/>
        <i x="1388" s="1" nd="1"/>
        <i x="601" s="1" nd="1"/>
        <i x="1246" s="1" nd="1"/>
        <i x="33" s="1" nd="1"/>
        <i x="1600" s="1" nd="1"/>
        <i x="406" s="1" nd="1"/>
        <i x="511" s="1" nd="1"/>
        <i x="521" s="1" nd="1"/>
        <i x="840" s="1" nd="1"/>
        <i x="106" s="1" nd="1"/>
        <i x="513" s="1" nd="1"/>
        <i x="1682" s="1" nd="1"/>
        <i x="150" s="1" nd="1"/>
        <i x="40" s="1" nd="1"/>
        <i x="1702" s="1" nd="1"/>
        <i x="574" s="1" nd="1"/>
        <i x="837" s="1" nd="1"/>
        <i x="561" s="1" nd="1"/>
        <i x="307" s="1" nd="1"/>
        <i x="433" s="1" nd="1"/>
        <i x="220" s="1" nd="1"/>
        <i x="294" s="1" nd="1"/>
        <i x="1065" s="1" nd="1"/>
        <i x="703" s="1" nd="1"/>
        <i x="308" s="1" nd="1"/>
        <i x="1515" s="1" nd="1"/>
        <i x="1415" s="1" nd="1"/>
        <i x="788" s="1" nd="1"/>
        <i x="41" s="1" nd="1"/>
        <i x="612" s="1" nd="1"/>
        <i x="175" s="1" nd="1"/>
        <i x="993" s="1" nd="1"/>
        <i x="89" s="1" nd="1"/>
        <i x="1628" s="1" nd="1"/>
        <i x="1570" s="1" nd="1"/>
        <i x="603" s="1" nd="1"/>
        <i x="1461" s="1" nd="1"/>
        <i x="258" s="1" nd="1"/>
        <i x="336" s="1" nd="1"/>
        <i x="1154" s="1" nd="1"/>
        <i x="1687" s="1" nd="1"/>
        <i x="1033" s="1" nd="1"/>
        <i x="1727" s="1" nd="1"/>
        <i x="325" s="1" nd="1"/>
        <i x="153" s="1" nd="1"/>
        <i x="680" s="1" nd="1"/>
        <i x="773" s="1" nd="1"/>
        <i x="609" s="1" nd="1"/>
        <i x="1601" s="1" nd="1"/>
        <i x="1589" s="1" nd="1"/>
        <i x="916" s="1" nd="1"/>
        <i x="856" s="1" nd="1"/>
        <i x="429" s="1" nd="1"/>
        <i x="1545" s="1" nd="1"/>
        <i x="738" s="1" nd="1"/>
        <i x="645" s="1" nd="1"/>
        <i x="1215" s="1" nd="1"/>
        <i x="1430" s="1" nd="1"/>
        <i x="1507" s="1" nd="1"/>
        <i x="831" s="1" nd="1"/>
        <i x="1477" s="1" nd="1"/>
        <i x="50" s="1" nd="1"/>
        <i x="1620" s="1" nd="1"/>
        <i x="974" s="1" nd="1"/>
        <i x="1034" s="1" nd="1"/>
        <i x="90" s="1" nd="1"/>
        <i x="284" s="1" nd="1"/>
        <i x="34" s="1" nd="1"/>
        <i x="321" s="1" nd="1"/>
        <i x="653" s="1" nd="1"/>
        <i x="1462" s="1" nd="1"/>
        <i x="994" s="1" nd="1"/>
        <i x="189" s="1" nd="1"/>
        <i x="1650" s="1" nd="1"/>
        <i x="1380" s="1" nd="1"/>
        <i x="562" s="1" nd="1"/>
        <i x="730" s="1" nd="1"/>
        <i x="1695" s="1" nd="1"/>
        <i x="1696" s="1" nd="1"/>
        <i x="1174" s="1" nd="1"/>
        <i x="1175" s="1" nd="1"/>
        <i x="1358" s="1" nd="1"/>
        <i x="1191" s="1" nd="1"/>
        <i x="190" s="1" nd="1"/>
        <i x="1407" s="1" nd="1"/>
        <i x="1097" s="1" nd="1"/>
        <i x="42" s="1" nd="1"/>
        <i x="1468" s="1" nd="1"/>
        <i x="326" s="1" nd="1"/>
        <i x="1247" s="1" nd="1"/>
        <i x="1445" s="1" nd="1"/>
        <i x="16" s="1" nd="1"/>
        <i x="646" s="1" nd="1"/>
        <i x="967" s="1" nd="1"/>
        <i x="1134" s="1" nd="1"/>
        <i x="1171" s="1" nd="1"/>
        <i x="604" s="1" nd="1"/>
        <i x="1607" s="1" nd="1"/>
        <i x="309" s="1" nd="1"/>
        <i x="917" s="1" nd="1"/>
        <i x="1694" s="1" nd="1"/>
        <i x="1014" s="1" nd="1"/>
        <i x="1336" s="1" nd="1"/>
        <i x="936" s="1" nd="1"/>
        <i x="629" s="1" nd="1"/>
        <i x="161" s="1" nd="1"/>
        <i x="533" s="1" nd="1"/>
        <i x="889" s="1" nd="1"/>
        <i x="208" s="1" nd="1"/>
        <i x="902" s="1" nd="1"/>
        <i x="315" s="1" nd="1"/>
        <i x="162" s="1" nd="1"/>
        <i x="1090" s="1" nd="1"/>
        <i x="163" s="1" nd="1"/>
        <i x="1310" s="1" nd="1"/>
        <i x="789" s="1" nd="1"/>
        <i x="1433" s="1" nd="1"/>
        <i x="824" s="1" nd="1"/>
        <i x="500" s="1" nd="1"/>
        <i x="1285" s="1" nd="1"/>
        <i x="107" s="1" nd="1"/>
        <i x="925" s="1" nd="1"/>
        <i x="995" s="1" nd="1"/>
        <i x="1546" s="1" nd="1"/>
        <i x="624" s="1" nd="1"/>
        <i x="996" s="1" nd="1"/>
        <i x="1613" s="1" nd="1"/>
        <i x="125" s="1" nd="1"/>
        <i x="1314" s="1" nd="1"/>
        <i x="1151" s="1" nd="1"/>
        <i x="1035" s="1" nd="1"/>
        <i x="1091" s="1" nd="1"/>
        <i x="470" s="1" nd="1"/>
        <i x="547" s="1" nd="1"/>
        <i x="1252" s="1" nd="1"/>
        <i x="825" s="1" nd="1"/>
        <i x="556" s="1" nd="1"/>
        <i x="78" s="1" nd="1"/>
        <i x="591" s="1" nd="1"/>
        <i x="1337" s="1" nd="1"/>
        <i x="407" s="1" nd="1"/>
        <i x="1452" s="1" nd="1"/>
        <i x="812" s="1" nd="1"/>
        <i x="997" s="1" nd="1"/>
        <i x="1555" s="1" nd="1"/>
        <i x="980" s="1" nd="1"/>
        <i x="540" s="1" nd="1"/>
        <i x="1248" s="1" nd="1"/>
        <i x="267" s="1" nd="1"/>
        <i x="766" s="1" nd="1"/>
        <i x="268" s="1" nd="1"/>
        <i x="548" s="1" nd="1"/>
        <i x="393" s="1" nd="1"/>
        <i x="17" s="1" nd="1"/>
        <i x="1141" s="1" nd="1"/>
        <i x="784" s="1" nd="1"/>
        <i x="1338" s="1" nd="1"/>
        <i x="986" s="1" nd="1"/>
        <i x="1098" s="1" nd="1"/>
        <i x="97" s="1" nd="1"/>
        <i x="801" s="1" nd="1"/>
        <i x="209" s="1" nd="1"/>
        <i x="1339" s="1" nd="1"/>
        <i x="259" s="1" nd="1"/>
        <i x="757" s="1" nd="1"/>
        <i x="468" s="1" nd="1"/>
        <i x="1340" s="1" nd="1"/>
        <i x="164" s="1" nd="1"/>
        <i x="1688" s="1" nd="1"/>
        <i x="872" s="1" nd="1"/>
        <i x="382" s="1" nd="1"/>
        <i x="1286" s="1" nd="1"/>
        <i x="1341" s="1" nd="1"/>
        <i x="285" s="1" nd="1"/>
        <i x="1269" s="1" nd="1"/>
        <i x="1126" s="1" nd="1"/>
        <i x="638" s="1" nd="1"/>
        <i x="94" s="1" nd="1"/>
        <i x="157" s="1" nd="1"/>
        <i x="1434" s="1" nd="1"/>
        <i x="857" s="1" nd="1"/>
        <i x="1074" s="1" nd="1"/>
        <i x="1036" s="1" nd="1"/>
        <i x="1478" s="1" nd="1"/>
        <i x="173" s="1" nd="1"/>
        <i x="774" s="1" nd="1"/>
        <i x="1287" s="1" nd="1"/>
        <i x="697" s="1" nd="1"/>
        <i x="1253" s="1" nd="1"/>
        <i x="1075" s="1" nd="1"/>
        <i x="998" s="1" nd="1"/>
        <i x="575" s="1" nd="1"/>
        <i x="1122" s="1" nd="1"/>
        <i x="126" s="1" nd="1"/>
        <i x="179" s="1" nd="1"/>
        <i x="1557" s="1" nd="1"/>
        <i x="1315" s="1" nd="1"/>
        <i x="549" s="1" nd="1"/>
        <i x="841" s="1" nd="1"/>
        <i x="176" s="1" nd="1"/>
        <i x="269" s="1" nd="1"/>
        <i x="1081" s="1" nd="1"/>
        <i x="180" s="1" nd="1"/>
        <i x="1142" s="1" nd="1"/>
        <i x="242" s="1" nd="1"/>
        <i x="127" s="1" nd="1"/>
        <i x="790" s="1" nd="1"/>
        <i x="215" s="1" nd="1"/>
        <i x="221" s="1" nd="1"/>
        <i x="327" s="1" nd="1"/>
        <i x="1435" s="1" nd="1"/>
        <i x="813" s="1" nd="1"/>
        <i x="295" s="1" nd="1"/>
        <i x="436" s="1" nd="1"/>
        <i x="1143" s="1" nd="1"/>
        <i x="739" s="1" nd="1"/>
        <i x="1578" s="1" nd="1"/>
        <i x="838" s="1" nd="1"/>
        <i x="999" s="1" nd="1"/>
        <i x="1409" s="1" nd="1"/>
        <i x="1037" s="1" nd="1"/>
        <i x="1637" s="1" nd="1"/>
        <i x="1662" s="1" nd="1"/>
        <i x="1730" s="1" nd="1"/>
        <i x="981" s="1" nd="1"/>
        <i x="1411" s="1" nd="1"/>
        <i x="952" s="1" nd="1"/>
        <i x="647" s="1" nd="1"/>
        <i x="1421" s="1" nd="1"/>
        <i x="408" s="1" nd="1"/>
        <i x="1501" s="1" nd="1"/>
        <i x="471" s="1" nd="1"/>
        <i x="1273" s="1" nd="1"/>
        <i x="1691" s="1" nd="1"/>
        <i x="1551" s="1" nd="1"/>
        <i x="1198" s="1" nd="1"/>
        <i x="1429" s="1" nd="1"/>
        <i x="35" s="1" nd="1"/>
        <i x="1261" s="1" nd="1"/>
        <i x="1389" s="1" nd="1"/>
        <i x="1403" s="1" nd="1"/>
        <i x="1193" s="1" nd="1"/>
        <i x="1558" s="1" nd="1"/>
        <i x="1678" s="1" nd="1"/>
        <i x="98" s="1" nd="1"/>
        <i x="1359" s="1" nd="1"/>
        <i x="1000" s="1" nd="1"/>
        <i x="57" s="1" nd="1"/>
        <i x="745" s="1" nd="1"/>
        <i x="1410" s="1" nd="1"/>
        <i x="1716" s="1" nd="1"/>
        <i x="1356" s="1" nd="1"/>
        <i x="423" s="1" nd="1"/>
        <i x="1726" s="1" nd="1"/>
        <i x="430" s="1" nd="1"/>
        <i x="1692" s="1" nd="1"/>
        <i x="791" s="1" nd="1"/>
        <i x="949" s="1" nd="1"/>
        <i x="908" s="1" nd="1"/>
        <i x="343" s="1" nd="1"/>
        <i x="625" s="1" nd="1"/>
        <i x="91" s="1" nd="1"/>
        <i x="99" s="1" nd="1"/>
        <i x="1038" s="1" nd="1"/>
        <i x="383" s="1" nd="1"/>
        <i x="1028" s="1" nd="1"/>
        <i x="1199" s="1" nd="1"/>
        <i x="43" s="1" nd="1"/>
        <i x="1367" s="1" nd="1"/>
        <i x="1386" s="1" nd="1"/>
        <i x="1608" s="1" nd="1"/>
        <i x="1135" s="1" nd="1"/>
        <i x="563" s="1" nd="1"/>
        <i x="1216" s="1" nd="1"/>
        <i x="456" s="1" nd="1"/>
        <i x="1469" s="1" nd="1"/>
        <i x="909" s="1" nd="1"/>
        <i x="940" s="1" nd="1"/>
        <i x="576" s="1" nd="1"/>
        <i x="918" s="1" nd="1"/>
        <i x="1536" s="1" nd="1"/>
        <i x="577" s="1" nd="1"/>
        <i x="1176" s="1" nd="1"/>
        <i x="365" s="1" nd="1"/>
        <i x="648" s="1" nd="1"/>
        <i x="282" s="1" nd="1"/>
        <i x="367" s="1" nd="1"/>
        <i x="649" s="1" nd="1"/>
        <i x="286" s="1" nd="1"/>
        <i x="1663" s="1" nd="1"/>
        <i x="1635" s="1" nd="1"/>
        <i x="814" s="1" nd="1"/>
        <i x="1039" s="1" nd="1"/>
        <i x="1544" s="1" nd="1"/>
        <i x="1585" s="1" nd="1"/>
        <i x="37" s="1" nd="1"/>
        <i x="1060" s="1" nd="1"/>
        <i x="296" s="1" nd="1"/>
        <i x="281" s="1" nd="1"/>
        <i x="1547" s="1" nd="1"/>
        <i x="742" s="1" nd="1"/>
        <i x="270" s="1" nd="1"/>
        <i x="767" s="1" nd="1"/>
        <i x="749" s="1" nd="1"/>
        <i x="712" s="1" nd="1"/>
        <i x="1463" s="1" nd="1"/>
        <i x="1664" s="1" nd="1"/>
        <i x="1508" s="1" nd="1"/>
        <i x="1422" s="1" nd="1"/>
        <i x="639" s="1" nd="1"/>
        <i x="1703" s="1" nd="1"/>
        <i x="1127" s="1" nd="1"/>
        <i x="668" s="1" nd="1"/>
        <i x="654" s="1" nd="1"/>
        <i x="1497" s="1" nd="1"/>
        <i x="18" s="1" nd="1"/>
        <i x="344" s="1" nd="1"/>
        <i x="100" s="1" nd="1"/>
        <i x="583" s="1" nd="1"/>
        <i x="1486" s="1" nd="1"/>
        <i x="108" s="1" nd="1"/>
        <i x="1217" s="1" nd="1"/>
        <i x="928" s="1" nd="1"/>
        <i x="1079" s="1" nd="1"/>
        <i x="154" s="1" nd="1"/>
        <i x="36" s="1" nd="1"/>
        <i x="676" s="1" nd="1"/>
        <i x="128" s="1" nd="1"/>
        <i x="677" s="1" nd="1"/>
        <i x="613" s="1" nd="1"/>
        <i x="953" s="1" nd="1"/>
        <i x="893" s="1" nd="1"/>
        <i x="1177" s="1" nd="1"/>
        <i x="1683" s="1" nd="1"/>
        <i x="1405" s="1" nd="1"/>
        <i x="210" s="1" nd="1"/>
        <i x="1254" s="1" nd="1"/>
        <i x="1178" s="1" nd="1"/>
        <i x="1288" s="1" nd="1"/>
        <i x="592" s="1" nd="1"/>
        <i x="1479" s="1" nd="1"/>
        <i x="1624" s="1" nd="1"/>
        <i x="704" s="1" nd="1"/>
        <i x="1196" s="1" nd="1"/>
        <i x="260" s="1" nd="1"/>
        <i x="871" s="1" nd="1"/>
        <i x="522" s="1" nd="1"/>
        <i x="1274" s="1" nd="1"/>
        <i x="52" s="1" nd="1"/>
        <i x="1502" s="1" nd="1"/>
        <i x="1289" s="1" nd="1"/>
        <i x="713" s="1" nd="1"/>
        <i x="842" s="1" nd="1"/>
        <i x="501" s="1" nd="1"/>
        <i x="1290" s="1" nd="1"/>
        <i x="1099" s="1" nd="1"/>
        <i x="705" s="1" nd="1"/>
        <i x="409" s="1" nd="1"/>
        <i x="792" s="1" nd="1"/>
        <i x="1360" s="1" nd="1"/>
        <i x="1464" s="1" nd="1"/>
        <i x="1404" s="1" nd="1"/>
        <i x="630" s="1" nd="1"/>
        <i x="714" s="1" nd="1"/>
        <i x="19" s="1" nd="1"/>
        <i x="502" s="1" nd="1"/>
        <i x="1040" s="1" nd="1"/>
        <i x="20" s="1" nd="1"/>
        <i x="1206" s="1" nd="1"/>
        <i x="79" s="1" nd="1"/>
        <i x="698" s="1" nd="1"/>
        <i x="1590" s="1" nd="1"/>
        <i x="1218" s="1" nd="1"/>
        <i x="1342" s="1" nd="1"/>
        <i x="806" s="1" nd="1"/>
        <i x="726" s="1" nd="1"/>
        <i x="564" s="1" nd="1"/>
        <i x="222" s="1" nd="1"/>
        <i x="1571" s="1" nd="1"/>
        <i x="191" s="1" nd="1"/>
        <i x="110" s="1" nd="1"/>
        <i x="655" s="1" nd="1"/>
        <i x="211" s="1" nd="1"/>
        <i x="905" s="1" nd="1"/>
        <i x="503" s="1" nd="1"/>
        <i x="1066" s="1" nd="1"/>
        <i x="201" s="1" nd="1"/>
        <i x="977" s="1" nd="1"/>
        <i x="475" s="1" nd="1"/>
        <i x="1041" s="1" nd="1"/>
        <i x="1423" s="1" nd="1"/>
        <i x="192" s="1" nd="1"/>
        <i x="727" s="1" nd="1"/>
        <i x="410" s="1" nd="1"/>
        <i x="1509" s="1" nd="1"/>
        <i x="832" s="1" nd="1"/>
        <i x="1690" s="1" nd="1"/>
        <i x="384" s="1" nd="1"/>
        <i x="80" s="1" nd="1"/>
        <i x="1115" s="1" nd="1"/>
        <i x="58" s="1" nd="1"/>
        <i x="59" s="1" nd="1"/>
        <i x="92" s="1" nd="1"/>
        <i x="954" s="1" nd="1"/>
        <i x="565" s="1" nd="1"/>
        <i x="322" s="1" nd="1"/>
        <i x="460" s="1" nd="1"/>
        <i x="1219" s="1" nd="1"/>
        <i x="1510" s="1" nd="1"/>
        <i x="504" s="1" nd="1"/>
        <i x="193" s="1" nd="1"/>
        <i x="297" s="1" nd="1"/>
        <i x="486" s="1" nd="1"/>
        <i x="1262" s="1" nd="1"/>
        <i x="472" s="1" nd="1"/>
        <i x="1220" s="1" nd="1"/>
        <i x="1221" s="1" nd="1"/>
        <i x="60" s="1" nd="1"/>
        <i x="61" s="1" nd="1"/>
        <i x="919" s="1" nd="1"/>
        <i x="411" s="1" nd="1"/>
        <i x="1572" s="1" nd="1"/>
        <i x="231" s="1" nd="1"/>
        <i x="394" s="1" nd="1"/>
        <i x="1128" s="1" nd="1"/>
        <i x="780" s="1" nd="1"/>
        <i x="1343" s="1" nd="1"/>
        <i x="1408" s="1" nd="1"/>
        <i x="412" s="1" nd="1"/>
        <i x="21" s="1" nd="1"/>
        <i x="1109" s="1" nd="1"/>
        <i x="1222" s="1" nd="1"/>
        <i x="419" s="1" nd="1"/>
        <i x="1263" s="1" nd="1"/>
        <i x="177" s="1" nd="1"/>
        <i x="328" s="1" nd="1"/>
        <i x="1720" s="1" nd="1"/>
        <i x="1249" s="1" nd="1"/>
        <i x="1511" s="1" nd="1"/>
        <i x="249" s="1" nd="1"/>
        <i x="129" s="1" nd="1"/>
        <i x="751" s="1" nd="1"/>
        <i x="1394" s="1" nd="1"/>
        <i x="793" s="1" nd="1"/>
        <i x="1406" s="1" nd="1"/>
        <i x="1194" s="1" nd="1"/>
        <i x="1015" s="1" nd="1"/>
        <i x="1525" s="1" nd="1"/>
        <i x="1381" s="1" nd="1"/>
        <i x="310" s="1" nd="1"/>
        <i x="720" s="1" nd="1"/>
        <i x="740" s="1" nd="1"/>
        <i x="781" s="1" nd="1"/>
        <i x="223" s="1" nd="1"/>
        <i x="1155" s="1" nd="1"/>
        <i x="523" s="1" nd="1"/>
        <i x="775" s="1" nd="1"/>
        <i x="1082" s="1" nd="1"/>
        <i x="138" s="1" nd="1"/>
        <i x="803" s="1" nd="1"/>
        <i x="1503" s="1" nd="1"/>
        <i x="1042" s="1" nd="1"/>
        <i x="975" s="1" nd="1"/>
        <i x="876" s="1" nd="1"/>
        <i x="62" s="1" nd="1"/>
        <i x="461" s="1" nd="1"/>
        <i x="920" s="1" nd="1"/>
        <i x="345" s="1" nd="1"/>
        <i x="368" s="1" nd="1"/>
        <i x="895" s="1" nd="1"/>
        <i x="1291" s="1" nd="1"/>
        <i x="81" s="1" nd="1"/>
        <i x="369" s="1" nd="1"/>
        <i x="22" s="1" nd="1"/>
        <i x="1167" s="1" nd="1"/>
        <i x="165" s="1" nd="1"/>
        <i x="1717" s="1" nd="1"/>
        <i x="1043" s="1" nd="1"/>
        <i x="1044" s="1" nd="1"/>
        <i x="250" s="1" nd="1"/>
        <i x="1016" s="1" nd="1"/>
        <i x="1424" s="1" nd="1"/>
        <i x="1712" s="1" nd="1"/>
        <i x="566" s="1" nd="1"/>
        <i x="181" s="1" nd="1"/>
        <i x="1280" s="1" nd="1"/>
        <i x="1067" s="1" nd="1"/>
        <i x="1361" s="1" nd="1"/>
        <i x="748" s="1" nd="1"/>
        <i x="431" s="1" nd="1"/>
        <i x="679" s="1" nd="1"/>
        <i x="329" s="1" nd="1"/>
        <i x="1504" s="1" nd="1"/>
        <i x="578" s="1" nd="1"/>
        <i x="82" s="1" nd="1"/>
        <i x="593" s="1" nd="1"/>
        <i x="346" s="1" nd="1"/>
        <i x="114" s="1" nd="1"/>
        <i x="1017" s="1" nd="1"/>
        <i x="1100" s="1" nd="1"/>
        <i x="1200" s="1" nd="1"/>
        <i x="1576" s="1" nd="1"/>
        <i x="932" s="1" nd="1"/>
        <i x="23" s="1" nd="1"/>
        <i x="1045" s="1" nd="1"/>
        <i x="1162" s="1" nd="1"/>
        <i x="347" s="1" nd="1"/>
        <i x="427" s="1" nd="1"/>
        <i x="826" s="1" nd="1"/>
        <i x="699" s="1" nd="1"/>
        <i x="1046" s="1" nd="1"/>
        <i x="1179" s="1" nd="1"/>
        <i x="1470" s="1" nd="1"/>
        <i x="24" s="1" nd="1"/>
        <i x="910" s="1" nd="1"/>
        <i x="1413" s="1" nd="1"/>
        <i x="1665" s="1" nd="1"/>
        <i x="534" s="1" nd="1"/>
        <i x="232" s="1" nd="1"/>
        <i x="1083" s="1" nd="1"/>
        <i x="1395" s="1" nd="1"/>
        <i x="1201" s="1" nd="1"/>
        <i x="1487" s="1" nd="1"/>
        <i x="690" s="1" nd="1"/>
        <i x="1202" s="1" nd="1"/>
        <i x="794" s="1" nd="1"/>
        <i x="1605" s="1" nd="1"/>
        <i x="1537" s="1" nd="1"/>
        <i x="1047" s="1" nd="1"/>
        <i x="1048" s="1" nd="1"/>
        <i x="194" s="1" nd="1"/>
        <i x="640" s="1" nd="1"/>
        <i x="567" s="1" nd="1"/>
        <i x="656" s="1" nd="1"/>
        <i x="1362" s="1" nd="1"/>
        <i x="1369" s="1" nd="1"/>
        <i x="1325" s="1" nd="1"/>
        <i x="972" s="1" nd="1"/>
        <i x="233" s="1" nd="1"/>
        <i x="1728" s="1" nd="1"/>
        <i x="1565" s="1" nd="1"/>
        <i x="370" s="1" nd="1"/>
        <i x="657" s="1" nd="1"/>
        <i x="49" s="1" nd="1"/>
        <i x="493" s="1" nd="1"/>
        <i x="1436" s="1" nd="1"/>
        <i x="1180" s="1" nd="1"/>
        <i x="1651" s="1" nd="1"/>
        <i x="1719" s="1" nd="1"/>
        <i x="1018" s="1" nd="1"/>
        <i x="236" s="1" nd="1"/>
        <i x="1264" s="1" nd="1"/>
        <i x="795" s="1" nd="1"/>
        <i x="1670" s="1" nd="1"/>
        <i x="1573" s="1" nd="1"/>
        <i x="858" s="1" nd="1"/>
        <i x="950" s="1" nd="1"/>
        <i x="63" s="1" nd="1"/>
        <i x="505" s="1" nd="1"/>
        <i x="316" s="1" nd="1"/>
        <i x="776" s="1" nd="1"/>
        <i x="371" s="1" nd="1"/>
        <i x="732" s="1" nd="1"/>
        <i x="843" s="1" nd="1"/>
        <i x="195" s="1" nd="1"/>
        <i x="955" s="1" nd="1"/>
        <i x="64" s="1" nd="1"/>
        <i x="1566" s="1" nd="1"/>
        <i x="782" s="1" nd="1"/>
        <i x="1602" s="1" nd="1"/>
        <i x="25" s="1" nd="1"/>
        <i x="1203" s="1" nd="1"/>
        <i x="758" s="1" nd="1"/>
        <i x="1344" s="1" nd="1"/>
        <i x="1418" s="1" nd="1"/>
        <i x="83" s="1" nd="1"/>
        <i x="1062" s="1" nd="1"/>
        <i x="1144" s="1" nd="1"/>
        <i x="317" s="1" nd="1"/>
        <i x="395" s="1" nd="1"/>
        <i x="1019" s="1" nd="1"/>
        <i x="490" s="1" nd="1"/>
        <i x="287" s="1" nd="1"/>
        <i x="1574" s="1" nd="1"/>
        <i x="506" s="1" nd="1"/>
        <i x="1123" s="1" nd="1"/>
        <i x="579" s="1" nd="1"/>
        <i x="1450" s="1" nd="1"/>
        <i x="524" s="1" nd="1"/>
        <i x="1321" s="1" nd="1"/>
        <i x="1181" s="1" nd="1"/>
        <i x="1049" s="1" nd="1"/>
        <i x="1471" s="1" nd="1"/>
        <i x="1119" s="1" nd="1"/>
        <i x="514" s="1" nd="1"/>
        <i x="1265" s="1" nd="1"/>
        <i x="1275" s="1" nd="1"/>
        <i x="1136" s="1" nd="1"/>
        <i x="448" s="1" nd="1"/>
        <i x="759" s="1" nd="1"/>
        <i x="594" s="1" nd="1"/>
        <i x="1316" s="1" nd="1"/>
        <i x="1223" s="1" nd="1"/>
        <i x="288" s="1" nd="1"/>
        <i x="956" s="1" nd="1"/>
        <i x="836" s="1" nd="1"/>
        <i x="1326" s="1" nd="1"/>
        <i x="896" s="1" nd="1"/>
        <i x="1679" s="1" nd="1"/>
        <i x="1638" s="1" nd="1"/>
        <i x="130" s="1" nd="1"/>
        <i x="271" s="1" nd="1"/>
        <i x="1431" s="1" nd="1"/>
        <i x="1204" s="1" nd="1"/>
        <i x="272" s="1" nd="1"/>
        <i x="1725" s="1" nd="1"/>
        <i x="1390" s="1" nd="1"/>
        <i x="535" s="1" nd="1"/>
        <i x="1110" s="1" nd="1"/>
        <i x="1472" s="1" nd="1"/>
        <i x="1493" s="1" nd="1"/>
        <i x="1639" s="1" nd="1"/>
        <i x="796" s="1" nd="1"/>
        <i x="1076" s="1" nd="1"/>
        <i x="1453" s="1" nd="1"/>
        <i x="1437" s="1" nd="1"/>
        <i x="212" s="1" nd="1"/>
        <i x="733" s="1" nd="1"/>
        <i x="976" s="1" nd="1"/>
        <i x="1068" s="1" nd="1"/>
        <i x="273" s="1" nd="1"/>
        <i x="396" s="1" nd="1"/>
        <i x="437" s="1" nd="1"/>
        <i x="182" s="1" nd="1"/>
        <i x="101" s="1" nd="1"/>
        <i x="224" s="1" nd="1"/>
        <i x="1704" s="1" nd="1"/>
        <i x="930" s="1" nd="1"/>
        <i x="1050" s="1" nd="1"/>
        <i x="1069" s="1" nd="1"/>
        <i x="1666" s="1" nd="1"/>
        <i x="1713" s="1" nd="1"/>
        <i x="982" s="1" nd="1"/>
        <i x="1241" s="1" nd="1"/>
        <i x="1129" s="1" nd="1"/>
        <i x="525" s="1" nd="1"/>
        <i x="225" s="1" nd="1"/>
        <i x="462" s="1" nd="1"/>
        <i x="1567" s="1" nd="1"/>
        <i x="1051" s="1" nd="1"/>
        <i x="957" s="1" nd="1"/>
        <i x="1145" s="1" nd="1"/>
        <i x="1652" s="1" nd="1"/>
        <i x="102" s="1" nd="1"/>
        <i x="139" s="1" nd="1"/>
        <i x="1370" s="1" nd="1"/>
        <i x="1506" s="1" nd="1"/>
        <i x="216" s="1" nd="1"/>
        <i x="753" s="1" nd="1"/>
        <i x="1396" s="1" nd="1"/>
        <i x="1591" s="1" nd="1"/>
        <i x="1187" s="1" nd="1"/>
        <i x="330" s="1" nd="1"/>
        <i x="1146" s="1" nd="1"/>
        <i x="494" s="1" nd="1"/>
        <i x="1242" s="1" nd="1"/>
        <i x="1446" s="1" nd="1"/>
        <i x="804" s="1" nd="1"/>
        <i x="833" s="1" nd="1"/>
        <i x="1526" s="1" nd="1"/>
        <i x="348" s="1" nd="1"/>
        <i x="762" s="1" nd="1"/>
        <i x="166" s="1" nd="1"/>
        <i x="519" s="1" nd="1"/>
        <i x="859" s="1" nd="1"/>
        <i x="1375" s="1" nd="1"/>
        <i x="643" s="1" nd="1"/>
        <i x="1582" s="1" nd="1"/>
        <i x="1023" s="1" nd="1"/>
        <i x="1592" s="1" nd="1"/>
        <i x="1147" s="1" nd="1"/>
        <i x="1527" s="1" nd="1"/>
        <i x="1024" s="1" nd="1"/>
        <i x="744" s="1" nd="1"/>
        <i x="734" s="1" nd="1"/>
        <i x="261" s="1" nd="1"/>
        <i x="869" s="1" nd="1"/>
        <i x="1640" s="1" nd="1"/>
        <i x="1182" s="1" nd="1"/>
        <i x="797" s="1" nd="1"/>
        <i x="1001" s="1" nd="1"/>
        <i x="1553" s="1" nd="1"/>
        <i x="882" s="1" nd="1"/>
        <i x="760" s="1" nd="1"/>
        <i x="1642" s="1" nd="1"/>
        <i x="844" s="1" nd="1"/>
        <i x="1183" s="1" nd="1"/>
        <i x="614" s="1" nd="1"/>
        <i x="904" s="1" nd="1"/>
        <i x="1629" s="1" nd="1"/>
        <i x="595" s="1" nd="1"/>
        <i x="103" s="1" nd="1"/>
        <i x="706" s="1" nd="1"/>
        <i x="1548" s="1" nd="1"/>
        <i x="979" s="1" nd="1"/>
        <i x="187" s="1" nd="1"/>
        <i x="1621" s="1" nd="1"/>
        <i x="65" s="1" nd="1"/>
        <i x="1195" s="1" nd="1"/>
        <i x="721" s="1" nd="1"/>
        <i x="1458" s="1" nd="1"/>
        <i x="1528" s="1" nd="1"/>
        <i x="298" s="1" nd="1"/>
        <i x="1680" s="1" nd="1"/>
        <i x="349" s="1" nd="1"/>
        <i x="350" s="1" nd="1"/>
        <i x="1671" s="1" nd="1"/>
        <i x="214" s="1" nd="1"/>
        <i x="1052" s="1" nd="1"/>
        <i x="691" s="1" nd="1"/>
        <i x="274" s="1" nd="1"/>
        <i x="631" s="1" nd="1"/>
        <i x="1188" s="1" nd="1"/>
        <i x="1549" s="1" nd="1"/>
        <i x="167" s="1" nd="1"/>
        <i x="1101" s="1" nd="1"/>
        <i x="682" s="1" nd="1"/>
        <i x="1653" s="1" nd="1"/>
        <i x="1538" s="1" nd="1"/>
        <i x="1454" s="1" nd="1"/>
        <i x="331" s="1" nd="1"/>
        <i x="66" s="1" nd="1"/>
        <i x="1643" s="1" nd="1"/>
        <i x="478" s="1" nd="1"/>
        <i x="1189" s="1" nd="1"/>
        <i x="632" s="1" nd="1"/>
        <i x="921" s="1" nd="1"/>
        <i x="1224" s="1" nd="1"/>
        <i x="700" s="1" nd="1"/>
        <i x="183" s="1" nd="1"/>
        <i x="923" s="1" nd="1"/>
        <i x="1225" s="1" nd="1"/>
        <i x="1455" s="1" nd="1"/>
        <i x="934" s="1" nd="1"/>
        <i x="1382" s="1" nd="1"/>
        <i x="669" s="1" nd="1"/>
        <i x="515" s="1" nd="1"/>
        <i x="1363" s="1" nd="1"/>
        <i x="911" s="1" nd="1"/>
        <i x="1518" s="1" nd="1"/>
        <i x="432" s="1" nd="1"/>
        <i x="1226" s="1" nd="1"/>
        <i x="1227" s="1" nd="1"/>
        <i x="912" s="1" nd="1"/>
        <i x="1425" s="1" nd="1"/>
        <i x="495" s="1" nd="1"/>
        <i x="1732" s="1" nd="1"/>
        <i x="1559" s="1" nd="1"/>
        <i x="1580" s="1" nd="1"/>
        <i x="1345" s="1" nd="1"/>
        <i x="480" s="1" nd="1"/>
        <i x="1398" s="1" nd="1"/>
        <i x="438" s="1" nd="1"/>
        <i x="516" s="1" nd="1"/>
        <i x="439" s="1" nd="1"/>
        <i x="715" s="1" nd="1"/>
        <i x="741" s="1" nd="1"/>
        <i x="351" s="1" nd="1"/>
        <i x="845" s="1" nd="1"/>
        <i x="1505" s="1" nd="1"/>
        <i x="529" s="1" nd="1"/>
        <i x="615" s="1" nd="1"/>
        <i x="596" s="1" nd="1"/>
        <i x="941" s="1" nd="1"/>
        <i x="1593" s="1" nd="1"/>
        <i x="385" s="1" nd="1"/>
        <i x="243" s="1" nd="1"/>
        <i x="866" s="1" nd="1"/>
        <i x="1002" s="1" nd="1"/>
        <i x="1689" s="1" nd="1"/>
        <i x="372" s="1" nd="1"/>
        <i x="1583" s="1" nd="1"/>
        <i x="1003" s="1" nd="1"/>
        <i x="251" s="1" nd="1"/>
        <i x="1266" s="1" nd="1"/>
        <i x="1346" s="1" nd="1"/>
        <i x="1426" s="1" nd="1"/>
        <i x="26" s="1" nd="1"/>
        <i x="1347" s="1" nd="1"/>
        <i x="449" s="1" nd="1"/>
        <i x="217" s="1" nd="1"/>
        <i x="728" s="1" nd="1"/>
        <i x="777" s="1" nd="1"/>
        <i x="1163" s="1" nd="1"/>
        <i x="860" s="1" nd="1"/>
        <i x="877" s="1" nd="1"/>
        <i x="846" s="1" nd="1"/>
        <i x="897" s="1" nd="1"/>
        <i x="244" s="1" nd="1"/>
        <i x="168" s="1" nd="1"/>
        <i x="1374" s="1" nd="1"/>
        <i x="319" s="1" nd="1"/>
        <i x="252" s="1" nd="1"/>
        <i x="169" s="1" nd="1"/>
        <i x="1721" s="1" nd="1"/>
        <i x="1111" s="1" nd="1"/>
        <i x="44" s="1" nd="1"/>
        <i x="218" s="1" nd="1"/>
        <i x="1184" s="1" nd="1"/>
        <i x="1377" s="1" nd="1"/>
        <i x="1292" s="1" nd="1"/>
        <i x="1053" s="1" nd="1"/>
        <i x="1228" s="1" nd="1"/>
        <i x="1517" s="1" nd="1"/>
        <i x="424" s="1" nd="1"/>
        <i x="492" s="1" nd="1"/>
        <i x="1070" s="1" nd="1"/>
        <i x="51" s="1" nd="1"/>
        <i x="1071" s="1" nd="1"/>
        <i x="1648" s="1" nd="1"/>
        <i x="898" s="1" nd="1"/>
        <i x="868" s="1" nd="1"/>
        <i x="320" s="1" nd="1"/>
        <i x="692" s="1" nd="1"/>
        <i x="942" s="1" nd="1"/>
        <i x="1399" s="1" nd="1"/>
        <i x="805" s="1" nd="1"/>
        <i x="1560" s="1" nd="1"/>
        <i x="1630" s="1" nd="1"/>
        <i x="915" s="1" nd="1"/>
        <i x="289" s="1" nd="1"/>
        <i x="352" s="1" nd="1"/>
        <i x="1622" s="1" nd="1"/>
        <i x="353" s="1" nd="1"/>
        <i x="466" s="1" nd="1"/>
        <i x="507" s="1" nd="1"/>
        <i x="425" s="1" nd="1"/>
        <i x="958" s="1" nd="1"/>
        <i x="1102" s="1" nd="1"/>
        <i x="861" s="1" nd="1"/>
        <i x="862" s="1" nd="1"/>
        <i x="1488" s="1" nd="1"/>
        <i x="633" s="1" nd="1"/>
        <i x="1130" s="1" nd="1"/>
        <i x="1681" s="1" nd="1"/>
        <i x="1539" s="1" nd="1"/>
        <i x="234" s="1" nd="1"/>
        <i x="1416" s="1" nd="1"/>
        <i x="373" s="1" nd="1"/>
        <i x="488" s="1" nd="1"/>
        <i x="1004" s="1" nd="1"/>
        <i x="983" s="1" nd="1"/>
        <i x="616" s="1" nd="1"/>
        <i x="1293" s="1" nd="1"/>
        <i x="1540" s="1" nd="1"/>
        <i x="332" s="1" nd="1"/>
        <i x="815" s="1" nd="1"/>
        <i x="275" s="1" nd="1"/>
        <i x="413" s="1" nd="1"/>
        <i x="847" s="1" nd="1"/>
        <i x="1229" s="1" nd="1"/>
        <i x="1294" s="1" nd="1"/>
        <i x="605" s="1" nd="1"/>
        <i x="663" s="1" nd="1"/>
        <i x="1230" s="1" nd="1"/>
        <i x="927" s="1" nd="1"/>
        <i x="45" s="1" nd="1"/>
        <i x="984" s="1" nd="1"/>
        <i x="67" s="1" nd="1"/>
        <i x="202" s="1" nd="1"/>
        <i x="1295" s="1" nd="1"/>
        <i x="634" s="1" nd="1"/>
        <i x="1654" s="1" nd="1"/>
        <i x="890" s="1" nd="1"/>
        <i x="943" s="1" nd="1"/>
        <i x="1438" s="1" nd="1"/>
        <i x="878" s="1" nd="1"/>
        <i x="27" s="1" nd="1"/>
        <i x="517" s="1" nd="1"/>
        <i x="848" s="1" nd="1"/>
        <i x="68" s="1" nd="1"/>
        <i x="658" s="1" nd="1"/>
        <i x="1644" s="1" nd="1"/>
        <i x="636" s="1" nd="1"/>
        <i x="849" s="1" nd="1"/>
        <i x="28" s="1" nd="1"/>
        <i x="1705" s="1" nd="1"/>
        <i x="526" s="1" nd="1"/>
        <i x="69" s="1" nd="1"/>
        <i x="1005" s="1" nd="1"/>
        <i x="1348" s="1" nd="1"/>
        <i x="1137" s="1" nd="1"/>
        <i x="959" s="1" nd="1"/>
        <i x="641" s="1" nd="1"/>
        <i x="1020" s="1" nd="1"/>
        <i x="1614" s="1" nd="1"/>
        <i x="450" s="1" nd="1"/>
        <i x="527" s="1" nd="1"/>
        <i x="635" s="1" nd="1"/>
        <i x="245" s="1" nd="1"/>
        <i x="451" s="1" nd="1"/>
        <i x="1489" s="1" nd="1"/>
        <i x="299" s="1" nd="1"/>
        <i x="617" s="1" nd="1"/>
        <i x="1296" s="1" nd="1"/>
        <i x="1092" s="1" nd="1"/>
        <i x="1093" s="1" nd="1"/>
        <i x="1706" s="1" nd="1"/>
        <i x="597" s="1" nd="1"/>
        <i x="70" s="1" nd="1"/>
        <i x="1231" s="1" nd="1"/>
        <i x="1232" s="1" nd="1"/>
        <i x="115" s="1" nd="1"/>
        <i x="1541" s="1" nd="1"/>
        <i x="354" s="1" nd="1"/>
        <i x="1297" s="1" nd="1"/>
        <i x="355" s="1" nd="1"/>
        <i x="968" s="1" nd="1"/>
        <i x="1594" s="1" nd="1"/>
        <i x="1054" s="1" nd="1"/>
        <i x="1298" s="1" nd="1"/>
        <i x="144" s="1" nd="1"/>
        <i x="618" s="1" nd="1"/>
        <i x="1025" s="1" nd="1"/>
        <i x="170" s="1" nd="1"/>
        <i x="863" s="1" nd="1"/>
        <i x="1616" s="1" nd="1"/>
        <i x="1233" s="1" nd="1"/>
        <i x="1299" s="1" nd="1"/>
        <i x="1300" s="1" nd="1"/>
        <i x="481" s="1" nd="1"/>
        <i x="140" s="1" nd="1"/>
        <i x="1276" s="1" nd="1"/>
        <i x="944" s="1" nd="1"/>
        <i x="276" s="1" nd="1"/>
        <i x="131" s="1" nd="1"/>
        <i x="1480" s="1" nd="1"/>
        <i x="834" s="1" nd="1"/>
        <i x="75" s="1" nd="1"/>
        <i x="662" s="1" nd="1"/>
        <i x="884" s="1" nd="1"/>
        <i x="203" s="1" nd="1"/>
        <i x="262" s="1" nd="1"/>
        <i x="1077" s="1" nd="1"/>
        <i x="1301" s="1" nd="1"/>
        <i x="171" s="1" nd="1"/>
        <i x="879" s="1" nd="1"/>
        <i x="1055" s="1" nd="1"/>
        <i x="835" s="1" nd="1"/>
        <i x="969" s="1" nd="1"/>
        <i x="1302" s="1" nd="1"/>
        <i x="536" s="1" nd="1"/>
        <i x="1133" s="1" nd="1"/>
        <i x="508" s="1" nd="1"/>
        <i x="1349" s="1" nd="1"/>
        <i x="1447" s="1" nd="1"/>
        <i x="1597" s="1" nd="1"/>
        <i x="891" s="1" nd="1"/>
        <i x="1026" s="1" nd="1"/>
        <i x="1631" s="1" nd="1"/>
        <i x="707" s="1" nd="1"/>
        <i x="537" s="1" nd="1"/>
        <i x="683" s="1" nd="1"/>
        <i x="659" s="1" nd="1"/>
        <i x="1256" s="1" nd="1"/>
        <i x="1156" s="1" nd="1"/>
        <i x="464" s="1" nd="1"/>
        <i x="1588" s="1" nd="1"/>
        <i x="1303" s="1" nd="1"/>
        <i x="693" s="1" nd="1"/>
        <i x="235" s="1" nd="1"/>
        <i x="737" s="1" nd="1"/>
        <i x="509" s="1" nd="1"/>
        <i x="1448" s="1" nd="1"/>
        <i x="1234" s="1" nd="1"/>
        <i x="1084" s="1" nd="1"/>
        <i x="71" s="1" nd="1"/>
        <i x="1490" s="1" nd="1"/>
        <i x="184" s="1" nd="1"/>
        <i x="1277" s="1" nd="1"/>
        <i x="1164" s="1" nd="1"/>
        <i x="1304" s="1" nd="1"/>
        <i x="1267" s="1" nd="1"/>
        <i x="606" s="1" nd="1"/>
        <i x="1305" s="1" nd="1"/>
        <i x="356" s="1" nd="1"/>
        <i x="1317" s="1" nd="1"/>
        <i x="510" s="1" nd="1"/>
        <i x="1318" s="1" nd="1"/>
        <i x="277" s="1" nd="1"/>
        <i x="1235" s="1" nd="1"/>
        <i x="880" s="1" nd="1"/>
        <i x="357" s="1" nd="1"/>
        <i x="84" s="1" nd="1"/>
        <i x="929" s="1" nd="1"/>
        <i x="1021" s="1" nd="1"/>
        <i x="1255" s="1" nd="1"/>
        <i x="1085" s="1" nd="1"/>
        <i x="743" s="1" nd="1"/>
        <i x="684" s="1" nd="1"/>
        <i x="1306" s="1" nd="1"/>
        <i x="1112" s="1" nd="1"/>
        <i x="1148" s="1" nd="1"/>
        <i x="204" s="1" nd="1"/>
        <i x="850" s="1" nd="1"/>
        <i x="1159" s="1" nd="1"/>
        <i x="467" s="1" nd="1"/>
        <i x="538" s="1" nd="1"/>
        <i x="452" s="1" nd="1"/>
        <i x="1542" s="1" nd="1"/>
        <i x="851" s="1" nd="1"/>
        <i x="1236" s="1" nd="1"/>
        <i x="870" s="1" nd="1"/>
        <i x="1307" s="1" nd="1"/>
        <i x="473" s="1" nd="1"/>
        <i x="1491" s="1" nd="1"/>
        <i x="1009" s="1" nd="1"/>
        <i x="924" s="1" nd="1"/>
        <i x="852" s="1" nd="1"/>
        <i x="619" s="1" nd="1"/>
        <i x="1308" s="1" nd="1"/>
        <i x="72" s="1" nd="1"/>
        <i x="816" s="1" nd="1"/>
        <i x="185" s="1" nd="1"/>
        <i x="1185" s="1" nd="1"/>
        <i x="300" s="1" nd="1"/>
        <i x="1006" s="1" nd="1"/>
        <i x="1007" s="1" nd="1"/>
        <i x="1473" s="1" nd="1"/>
        <i x="1618" s="1" nd="1"/>
        <i x="1383" s="1" nd="1"/>
        <i x="528" s="1" nd="1"/>
        <i x="1391" s="1" nd="1"/>
        <i x="550" s="1" nd="1"/>
        <i x="1157" s="1" nd="1"/>
        <i x="1158" s="1" nd="1"/>
        <i x="1064" s="1" nd="1"/>
        <i x="1667" s="1" nd="1"/>
        <i x="670" s="1" nd="1"/>
        <i x="557" s="1" nd="1"/>
        <i x="1056" s="1" nd="1"/>
        <i x="1319" s="1" nd="1"/>
        <i x="1168" s="1" nd="1"/>
        <i x="440" s="1" nd="1"/>
        <i x="685" s="1" nd="1"/>
        <i x="817" s="1" nd="1"/>
        <i x="1512" s="1" nd="1"/>
        <i x="1722" s="1" nd="1"/>
        <i x="671" s="1" nd="1"/>
        <i x="1645" s="1" nd="1"/>
        <i x="1632" s="1" nd="1"/>
        <i x="1668" s="1" nd="1"/>
        <i x="1617" s="1" nd="1"/>
        <i x="141" s="1" nd="1"/>
        <i x="46" s="1" nd="1"/>
        <i x="899" s="1" nd="1"/>
        <i x="1672" s="1" nd="1"/>
        <i x="253" s="1" nd="1"/>
        <i x="414" s="1" nd="1"/>
        <i x="1008" s="1" nd="1"/>
        <i x="1474" s="1" nd="1"/>
        <i x="246" s="1" nd="1"/>
        <i x="717" s="1" nd="1"/>
        <i x="237" s="1" nd="1"/>
        <i x="900" s="1" nd="1"/>
        <i x="1103" s="1" nd="1"/>
        <i x="1439" s="1" nd="1"/>
        <i x="1584" s="1" nd="1"/>
        <i x="1057" s="1" nd="1"/>
        <i x="913" s="1" nd="1"/>
        <i x="1131" s="1" nd="1"/>
        <i x="1165" s="1" nd="1"/>
        <i x="571" s="1" nd="1"/>
        <i x="1697" s="1" nd="1"/>
        <i x="474" s="1" nd="1"/>
        <i x="358" s="1" nd="1"/>
        <i x="453" s="1" nd="1"/>
        <i x="620" s="1" nd="1"/>
        <i x="29" s="1" nd="1"/>
        <i x="30" s="1" nd="1"/>
        <i x="1481" s="1" nd="1"/>
        <i x="1482" s="1" nd="1"/>
        <i x="1384" s="1" nd="1"/>
        <i x="539" s="1" nd="1"/>
        <i x="301" s="1" nd="1"/>
        <i x="1609" s="1" nd="1"/>
        <i x="580" s="1" nd="1"/>
        <i x="960" s="1" nd="1"/>
        <i x="109" s="1" nd="1"/>
        <i x="581" s="1" nd="1"/>
        <i x="1086" s="1" nd="1"/>
        <i x="1500" s="1" nd="1"/>
        <i x="1278" s="1" nd="1"/>
        <i x="970" s="1" nd="1"/>
        <i x="1243" s="1" nd="1"/>
        <i x="1244" s="1" nd="1"/>
        <i x="1309" s="1" nd="1"/>
        <i x="864" s="1" nd="1"/>
        <i x="1237" s="1" nd="1"/>
        <i x="1698" s="1" nd="1"/>
        <i x="735" s="1" nd="1"/>
        <i x="1475" s="1" nd="1"/>
        <i x="642" s="1" nd="1"/>
        <i x="1633" s="1" nd="1"/>
        <i x="598" s="1" nd="1"/>
        <i x="1674" s="1" nd="1"/>
        <i x="1412" s="1" nd="1"/>
        <i x="1723" s="1" nd="1"/>
        <i x="278" s="1" nd="1"/>
        <i x="1498" s="1" nd="1"/>
        <i x="454" s="1" nd="1"/>
        <i x="487" s="1" nd="1"/>
        <i x="971" s="1" nd="1"/>
        <i x="1465" s="1" nd="1"/>
        <i x="306" s="1" nd="1"/>
        <i x="1402" s="1" nd="1"/>
        <i x="263" s="1" nd="1"/>
        <i x="1350" s="1" nd="1"/>
        <i x="914" s="1" nd="1"/>
        <i x="827" s="1" nd="1"/>
        <i x="607" s="1" nd="1"/>
        <i x="226" s="1" nd="1"/>
        <i x="302" s="1" nd="1"/>
        <i x="415" s="1" nd="1"/>
        <i x="1385" s="1" nd="1"/>
        <i x="1078" s="1" nd="1"/>
        <i x="1449" s="1" nd="1"/>
        <i x="1561" s="1" nd="1"/>
        <i x="1657" s="1" nd="1"/>
        <i x="1693" s="1" nd="1"/>
        <i x="708" s="1" nd="1"/>
        <i x="104" s="1" nd="1"/>
        <i x="1073" s="1" nd="1"/>
        <i x="1699" s="1" nd="1"/>
        <i x="961" s="1" nd="1"/>
        <i x="213" s="1" nd="1"/>
        <i x="441" s="1" nd="1"/>
        <i x="1149" s="1" nd="1"/>
        <i x="1351" s="1" nd="1"/>
        <i x="1138" s="1" nd="1"/>
        <i x="1368" s="1" nd="1"/>
        <i x="1400" s="1" nd="1"/>
        <i x="359" s="1" nd="1"/>
        <i x="978" s="1" nd="1"/>
        <i x="1700" s="1" nd="1"/>
        <i x="227" s="1" nd="1"/>
        <i x="1440" s="1" nd="1"/>
        <i x="132" s="1" nd="1"/>
        <i x="828" s="1" nd="1"/>
        <i x="1371" s="1" nd="1"/>
        <i x="1579" s="1" nd="1"/>
        <i x="142" s="1" nd="1"/>
        <i x="73" s="1" nd="1"/>
        <i x="1646" s="1" nd="1"/>
        <i x="1623" s="1" nd="1"/>
        <i x="1603" s="1" nd="1"/>
        <i x="722" s="1" nd="1"/>
        <i x="303" s="1" nd="1"/>
        <i x="865" s="1" nd="1"/>
        <i x="1441" s="1" nd="1"/>
        <i x="397" s="1" nd="1"/>
        <i x="1529" s="1" nd="1"/>
        <i x="1543" s="1" nd="1"/>
        <i x="416" s="1" nd="1"/>
        <i x="1669" s="1" nd="1"/>
        <i x="599" s="1" nd="1"/>
        <i x="1352" s="1" nd="1"/>
        <i x="892" s="1" nd="1"/>
        <i x="442" s="1" nd="1"/>
        <i x="660" s="1" nd="1"/>
        <i x="1417" s="1" nd="1"/>
        <i x="304" s="1" nd="1"/>
        <i x="621" s="1" nd="1"/>
        <i x="443" s="1" nd="1"/>
        <i x="1364" s="1" nd="1"/>
        <i x="85" s="1" nd="1"/>
        <i x="463" s="1" nd="1"/>
        <i x="937" s="1" nd="1"/>
        <i x="1094" s="1" nd="1"/>
        <i x="1647" s="1" nd="1"/>
        <i x="74" s="1" nd="1"/>
        <i x="1372" s="1" nd="1"/>
        <i x="1096" s="1" nd="1"/>
        <i x="1205" s="1" nd="1"/>
        <i x="1190" s="1" nd="1"/>
        <i x="279" s="1" nd="1"/>
        <i x="664" s="1" nd="1"/>
        <i x="1701" s="1" nd="1"/>
        <i x="1058" s="1" nd="1"/>
        <i x="716" s="1" nd="1"/>
        <i x="985" s="1" nd="1"/>
        <i x="1353" s="1" nd="1"/>
        <i x="333" s="1" nd="1"/>
        <i x="280" s="1" nd="1"/>
        <i x="417" s="1" nd="1"/>
        <i x="1427" s="1" nd="1"/>
        <i x="1673" s="1" nd="1"/>
        <i x="1116" s="1" nd="1"/>
        <i x="360" s="1" nd="1"/>
        <i x="477" s="1" nd="1"/>
        <i x="172" s="1" nd="1"/>
        <i x="1117" s="1" nd="1"/>
        <i x="1063" s="1" nd="1"/>
        <i x="1575" s="1" nd="1"/>
        <i x="933" s="1" nd="1"/>
        <i x="1604" s="1" nd="1"/>
        <i x="661" s="1" nd="1"/>
        <i x="752" s="1" nd="1"/>
        <i x="491" s="1" nd="1"/>
        <i x="398" s="1" nd="1"/>
        <i x="518" s="1" nd="1"/>
        <i x="399" s="1" nd="1"/>
        <i x="318" s="1" nd="1"/>
        <i x="1373" s="1" nd="1"/>
        <i x="768" s="1" nd="1"/>
        <i x="1150" s="1" nd="1"/>
        <i x="778" s="1" nd="1"/>
        <i x="1132" s="1" nd="1"/>
        <i x="582" s="1" nd="1"/>
        <i x="672" s="1" nd="1"/>
        <i x="47" s="1" nd="1"/>
        <i x="1392" s="1" nd="1"/>
        <i x="1320" s="1" nd="1"/>
        <i x="1466" s="1" nd="1"/>
        <i x="1279" s="1" nd="1"/>
        <i x="729" s="1" nd="1"/>
        <i x="678" s="1" nd="1"/>
        <i x="1442" s="1" nd="1"/>
        <i x="1516" s="1" nd="1"/>
        <i x="1499" s="1" nd="1"/>
        <i x="1104" s="1" nd="1"/>
        <i x="1568" s="1" nd="1"/>
        <i x="798" s="1" nd="1"/>
        <i x="334" s="1" nd="1"/>
        <i x="551" s="1" nd="1"/>
        <i x="552" s="1" nd="1"/>
        <i x="1238" s="1" nd="1"/>
        <i x="747" s="1" nd="1"/>
        <i x="1239" s="1" nd="1"/>
        <i x="1456" s="1" nd="1"/>
        <i x="746" s="1" nd="1"/>
        <i x="1530" s="1" nd="1"/>
        <i x="1562" s="1" nd="1"/>
        <i x="455" s="1" nd="1"/>
        <i x="1354" s="1" nd="1"/>
        <i x="1010" s="1" nd="1"/>
        <i x="400" s="1" nd="1"/>
        <i x="1169" s="1" nd="1"/>
        <i x="335" s="1" nd="1"/>
        <i x="558" s="1" nd="1"/>
        <i x="86" s="1" nd="1"/>
        <i x="1355" s="1" nd="1"/>
        <i x="1027" s="1" nd="1"/>
        <i x="361" s="1" nd="1"/>
        <i x="1072" s="1" nd="1"/>
        <i x="686" s="1" nd="1"/>
        <i x="883" s="1" nd="1"/>
        <i x="1401" s="1" nd="1"/>
        <i x="1492" s="1" nd="1"/>
        <i x="48" s="1" nd="1"/>
        <i x="93" s="1" nd="1"/>
        <i x="155" s="1" nd="1"/>
        <i x="305" s="1" nd="1"/>
        <i x="1095" s="1" nd="1"/>
        <i x="1443" s="1" nd="1"/>
        <i x="362" s="1" nd="1"/>
        <i x="1595" s="1" nd="1"/>
        <i x="254" s="1" nd="1"/>
        <i x="710" s="1" nd="1"/>
        <i x="426" s="1" nd="1"/>
        <i x="901" s="1" nd="1"/>
        <i x="709" s="1" nd="1"/>
        <i x="418" s="1" nd="1"/>
        <i x="1610" s="1" nd="1"/>
        <i x="1387" s="1" nd="1"/>
        <i x="363" s="1" nd="1"/>
        <i x="1718" s="1" nd="1"/>
        <i x="881" s="1" nd="1"/>
        <i x="386" s="1" nd="1"/>
        <i x="962" s="1" nd="1"/>
        <i x="799" s="1" nd="1"/>
        <i x="761" s="1" nd="1"/>
        <i x="149" s="1" nd="1"/>
        <i x="145" s="1" nd="1"/>
        <i x="1059" s="1" nd="1"/>
        <i x="673" s="1" nd="1"/>
        <i x="1376" s="1" nd="1"/>
        <i x="608" s="1" nd="1"/>
        <i x="1655" s="1" nd="1"/>
        <i x="783" s="1" nd="1"/>
        <i x="1428" s="1" nd="1"/>
        <i x="143" s="1" nd="1"/>
        <i x="247" s="1" nd="1"/>
        <i x="1598" s="1" nd="1"/>
        <i x="156" s="1" nd="1"/>
        <i x="364" s="1" nd="1"/>
        <i x="186" s="1" nd="1"/>
        <i x="1656" s="1" nd="1"/>
        <i x="1365" s="1" nd="1"/>
        <i x="1724" s="1" nd="1"/>
        <i x="938" s="1" nd="1"/>
        <i x="1634" s="1" nd="1"/>
        <i x="1710" s="1" nd="1"/>
        <i x="1550" s="1" nd="1"/>
        <i x="1707" s="1" nd="1"/>
        <i x="1268" s="1" nd="1"/>
        <i x="701"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IRESA" xr10:uid="{00000000-0013-0000-FFFF-FFFF04000000}" sourceName="DIRESA">
  <pivotTables>
    <pivotTable tabId="6" name="TablaDinámica3"/>
  </pivotTables>
  <data>
    <tabular pivotCacheId="583542326" showMissing="0" crossFilter="showItemsWithNoData">
      <items count="29">
        <i x="0" s="1"/>
        <i x="1" s="1" nd="1"/>
        <i x="2" s="1" nd="1"/>
        <i x="3" s="1" nd="1"/>
        <i x="4" s="1" nd="1"/>
        <i x="5" s="1" nd="1"/>
        <i x="6" s="1" nd="1"/>
        <i x="7" s="1" nd="1"/>
        <i x="8" s="1" nd="1"/>
        <i x="15" s="1" nd="1"/>
        <i x="17" s="1" nd="1"/>
        <i x="16" s="1" nd="1"/>
        <i x="18" s="1" nd="1"/>
        <i x="9" s="1" nd="1"/>
        <i x="10" s="1" nd="1"/>
        <i x="11" s="1" nd="1"/>
        <i x="12" s="1" nd="1"/>
        <i x="13" s="1" nd="1"/>
        <i x="14" s="1" nd="1"/>
        <i x="19" s="1" nd="1"/>
        <i x="20" s="1" nd="1"/>
        <i x="21" s="1" nd="1"/>
        <i x="22" s="1" nd="1"/>
        <i x="23" s="1" nd="1"/>
        <i x="24" s="1" nd="1"/>
        <i x="25" s="1" nd="1"/>
        <i x="26" s="1" nd="1"/>
        <i x="27" s="1" nd="1"/>
        <i x="28"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AMENTO" xr10:uid="{00000000-0014-0000-FFFF-FFFF01000000}" cache="SegmentaciónDeDatos_DEPARTAMENTO" caption="DEPARTAMENTO" rowHeight="241300"/>
  <slicer name="PROVINCIA" xr10:uid="{00000000-0014-0000-FFFF-FFFF02000000}" cache="SegmentaciónDeDatos_PROVINCIA" caption="PROVINCIA" rowHeight="241300"/>
  <slicer name="DISTRITO" xr10:uid="{00000000-0014-0000-FFFF-FFFF03000000}" cache="SegmentaciónDeDatos_DISTRITO" caption="DISTRITO" startItem="2" rowHeight="241300"/>
  <slicer name="DIRESA" xr10:uid="{00000000-0014-0000-FFFF-FFFF04000000}" cache="SegmentaciónDeDatos_DIRESA" caption="DIRESA"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6.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E53"/>
  <sheetViews>
    <sheetView tabSelected="1" zoomScale="84" workbookViewId="0">
      <pane xSplit="8" ySplit="8" topLeftCell="I9" activePane="bottomRight" state="frozen"/>
      <selection activeCell="G9" sqref="G9"/>
      <selection pane="topRight"/>
      <selection pane="bottomLeft"/>
      <selection pane="bottomRight" activeCell="L27" sqref="L27"/>
    </sheetView>
  </sheetViews>
  <sheetFormatPr baseColWidth="10" defaultColWidth="17.28515625" defaultRowHeight="12.75" x14ac:dyDescent="0.2"/>
  <cols>
    <col min="1" max="1" width="9.7109375" style="1" customWidth="1"/>
    <col min="2" max="2" width="6.5703125" style="1" customWidth="1"/>
    <col min="3" max="3" width="7.42578125" style="1" customWidth="1"/>
    <col min="4" max="4" width="14.7109375" style="1" customWidth="1"/>
    <col min="5" max="5" width="16" style="1" customWidth="1"/>
    <col min="6" max="6" width="16.42578125" style="1" customWidth="1"/>
    <col min="7" max="7" width="23.7109375" style="1" customWidth="1"/>
    <col min="8" max="8" width="13.5703125" style="1" customWidth="1"/>
    <col min="9" max="28" width="10.7109375" style="1" customWidth="1"/>
    <col min="29" max="29" width="11.85546875" style="1" bestFit="1" customWidth="1"/>
    <col min="30" max="30" width="12.140625" style="1" bestFit="1" customWidth="1"/>
    <col min="31" max="33" width="11.85546875" style="1" bestFit="1" customWidth="1"/>
    <col min="34" max="34" width="10.7109375" style="1" customWidth="1"/>
    <col min="35" max="36" width="11.85546875" style="1" bestFit="1" customWidth="1"/>
    <col min="37" max="37" width="11.42578125" style="1" bestFit="1" customWidth="1"/>
    <col min="38" max="44" width="10.7109375" style="1" customWidth="1"/>
    <col min="45" max="45" width="11.5703125" style="1" customWidth="1"/>
    <col min="46" max="46" width="15.7109375" style="1" customWidth="1"/>
    <col min="47" max="47" width="13.140625" style="1" customWidth="1"/>
    <col min="48" max="50" width="12.42578125" style="1" customWidth="1"/>
    <col min="51" max="51" width="14.7109375" style="1" customWidth="1"/>
    <col min="52" max="52" width="14.140625" style="1" bestFit="1" customWidth="1"/>
    <col min="53" max="53" width="12.42578125" style="1" bestFit="1" customWidth="1"/>
    <col min="54" max="54" width="12.140625" style="1" bestFit="1" customWidth="1"/>
    <col min="55" max="55" width="12.85546875" style="1" bestFit="1" customWidth="1"/>
    <col min="56" max="56" width="13.7109375" style="1" bestFit="1" customWidth="1"/>
    <col min="57" max="57" width="12.85546875" style="1" bestFit="1" customWidth="1"/>
    <col min="58" max="16384" width="17.28515625" style="1"/>
  </cols>
  <sheetData>
    <row r="2" spans="1:57" x14ac:dyDescent="0.2">
      <c r="AT2" s="2"/>
      <c r="AU2" s="2"/>
      <c r="AV2" s="2"/>
    </row>
    <row r="3" spans="1:57" x14ac:dyDescent="0.2">
      <c r="AT3" s="2"/>
      <c r="AU3" s="2"/>
      <c r="AV3" s="2"/>
    </row>
    <row r="4" spans="1:57" ht="20.25" x14ac:dyDescent="0.3">
      <c r="A4" s="3" t="s">
        <v>0</v>
      </c>
      <c r="B4" s="3"/>
    </row>
    <row r="5" spans="1:57" ht="13.5" thickBot="1" x14ac:dyDescent="0.25">
      <c r="A5" s="1" t="s">
        <v>1</v>
      </c>
      <c r="H5" s="2"/>
    </row>
    <row r="6" spans="1:57" ht="15.75" customHeight="1" thickBot="1" x14ac:dyDescent="0.25">
      <c r="A6" s="4" t="s">
        <v>2</v>
      </c>
      <c r="B6" s="4"/>
      <c r="D6" s="5"/>
      <c r="E6" s="6"/>
      <c r="F6" s="6"/>
      <c r="G6" s="6"/>
      <c r="H6" s="2"/>
      <c r="I6" s="233" t="s">
        <v>3</v>
      </c>
      <c r="J6" s="234"/>
      <c r="K6" s="234"/>
      <c r="L6" s="234"/>
      <c r="M6" s="234"/>
      <c r="N6" s="234"/>
      <c r="O6" s="234"/>
      <c r="P6" s="234"/>
      <c r="Q6" s="234"/>
      <c r="R6" s="234"/>
      <c r="S6" s="234"/>
      <c r="T6" s="234"/>
      <c r="U6" s="234"/>
      <c r="V6" s="234"/>
      <c r="W6" s="234"/>
      <c r="X6" s="234"/>
      <c r="Y6" s="234"/>
      <c r="Z6" s="234"/>
      <c r="AA6" s="234"/>
      <c r="AB6" s="235"/>
      <c r="AC6" s="236" t="s">
        <v>4</v>
      </c>
      <c r="AD6" s="236"/>
      <c r="AE6" s="236"/>
      <c r="AF6" s="236"/>
      <c r="AG6" s="236"/>
      <c r="AH6" s="236"/>
      <c r="AI6" s="236"/>
      <c r="AJ6" s="236"/>
      <c r="AK6" s="236"/>
      <c r="AL6" s="236"/>
      <c r="AM6" s="236"/>
      <c r="AN6" s="236"/>
      <c r="AO6" s="237"/>
      <c r="AP6" s="238"/>
      <c r="AQ6" s="308" t="s">
        <v>5</v>
      </c>
      <c r="AR6" s="309"/>
      <c r="AS6" s="310"/>
      <c r="AT6" s="311" t="s">
        <v>6</v>
      </c>
      <c r="AU6" s="313" t="s">
        <v>7</v>
      </c>
      <c r="AV6" s="315" t="s">
        <v>8</v>
      </c>
      <c r="AW6" s="315"/>
      <c r="AX6" s="315"/>
      <c r="AY6" s="313" t="s">
        <v>9</v>
      </c>
    </row>
    <row r="7" spans="1:57" s="221" customFormat="1" ht="32.25" customHeight="1" thickBot="1" x14ac:dyDescent="0.3">
      <c r="A7" s="227" t="s">
        <v>10</v>
      </c>
      <c r="B7" s="228" t="s">
        <v>11</v>
      </c>
      <c r="C7" s="228" t="s">
        <v>12</v>
      </c>
      <c r="D7" s="229" t="s">
        <v>13</v>
      </c>
      <c r="E7" s="230" t="s">
        <v>14</v>
      </c>
      <c r="F7" s="230" t="s">
        <v>112</v>
      </c>
      <c r="G7" s="231" t="s">
        <v>114</v>
      </c>
      <c r="H7" s="232" t="s">
        <v>15</v>
      </c>
      <c r="I7" s="239" t="s">
        <v>16</v>
      </c>
      <c r="J7" s="240">
        <v>1</v>
      </c>
      <c r="K7" s="241">
        <v>2</v>
      </c>
      <c r="L7" s="241">
        <v>3</v>
      </c>
      <c r="M7" s="242">
        <v>4</v>
      </c>
      <c r="N7" s="241">
        <v>5</v>
      </c>
      <c r="O7" s="241">
        <v>6</v>
      </c>
      <c r="P7" s="240">
        <v>7</v>
      </c>
      <c r="Q7" s="241">
        <v>8</v>
      </c>
      <c r="R7" s="242">
        <v>9</v>
      </c>
      <c r="S7" s="241">
        <v>10</v>
      </c>
      <c r="T7" s="240">
        <v>11</v>
      </c>
      <c r="U7" s="241">
        <v>12</v>
      </c>
      <c r="V7" s="241">
        <v>13</v>
      </c>
      <c r="W7" s="242">
        <v>14</v>
      </c>
      <c r="X7" s="241">
        <v>15</v>
      </c>
      <c r="Y7" s="240">
        <v>16</v>
      </c>
      <c r="Z7" s="241">
        <v>17</v>
      </c>
      <c r="AA7" s="241">
        <v>18</v>
      </c>
      <c r="AB7" s="242">
        <v>19</v>
      </c>
      <c r="AC7" s="243" t="s">
        <v>17</v>
      </c>
      <c r="AD7" s="244" t="s">
        <v>18</v>
      </c>
      <c r="AE7" s="243" t="s">
        <v>19</v>
      </c>
      <c r="AF7" s="244" t="s">
        <v>20</v>
      </c>
      <c r="AG7" s="243" t="s">
        <v>21</v>
      </c>
      <c r="AH7" s="244" t="s">
        <v>22</v>
      </c>
      <c r="AI7" s="243" t="s">
        <v>23</v>
      </c>
      <c r="AJ7" s="244" t="s">
        <v>24</v>
      </c>
      <c r="AK7" s="243" t="s">
        <v>25</v>
      </c>
      <c r="AL7" s="244" t="s">
        <v>26</v>
      </c>
      <c r="AM7" s="243" t="s">
        <v>27</v>
      </c>
      <c r="AN7" s="244" t="s">
        <v>28</v>
      </c>
      <c r="AO7" s="245" t="s">
        <v>29</v>
      </c>
      <c r="AP7" s="245" t="s">
        <v>30</v>
      </c>
      <c r="AQ7" s="246" t="s">
        <v>31</v>
      </c>
      <c r="AR7" s="246" t="s">
        <v>32</v>
      </c>
      <c r="AS7" s="246" t="s">
        <v>33</v>
      </c>
      <c r="AT7" s="312"/>
      <c r="AU7" s="314"/>
      <c r="AV7" s="17" t="s">
        <v>34</v>
      </c>
      <c r="AW7" s="18" t="s">
        <v>35</v>
      </c>
      <c r="AX7" s="13" t="s">
        <v>36</v>
      </c>
      <c r="AY7" s="316"/>
      <c r="AZ7" s="19" t="s">
        <v>37</v>
      </c>
      <c r="BA7" s="20" t="s">
        <v>38</v>
      </c>
      <c r="BB7" s="21" t="s">
        <v>39</v>
      </c>
      <c r="BC7" s="21" t="s">
        <v>40</v>
      </c>
      <c r="BD7" s="21" t="s">
        <v>41</v>
      </c>
      <c r="BE7" s="22" t="s">
        <v>42</v>
      </c>
    </row>
    <row r="8" spans="1:57" ht="27" customHeight="1" thickBot="1" x14ac:dyDescent="0.25">
      <c r="A8" s="23" t="s">
        <v>43</v>
      </c>
      <c r="B8" s="24" t="s">
        <v>45</v>
      </c>
      <c r="C8" s="24" t="s">
        <v>45</v>
      </c>
      <c r="D8" s="24" t="s">
        <v>111</v>
      </c>
      <c r="E8" s="186" t="s">
        <v>111</v>
      </c>
      <c r="F8" s="355" t="s">
        <v>113</v>
      </c>
      <c r="G8" s="24" t="s">
        <v>111</v>
      </c>
      <c r="H8" s="25">
        <f>H9+H13+H15+H21+H27+H33+H37+H43+H44+H45</f>
        <v>72302</v>
      </c>
      <c r="I8" s="25">
        <f>I9+I13+I15+I21+I27+I33+I37+I43+I44+I45</f>
        <v>969</v>
      </c>
      <c r="J8" s="25">
        <f t="shared" ref="J8:AP8" si="0">J9+J13+J15+J21+J27+J33+J37+J43+J44+J45</f>
        <v>928</v>
      </c>
      <c r="K8" s="25">
        <f t="shared" si="0"/>
        <v>1132</v>
      </c>
      <c r="L8" s="25">
        <f t="shared" si="0"/>
        <v>1164</v>
      </c>
      <c r="M8" s="25">
        <f t="shared" si="0"/>
        <v>1217</v>
      </c>
      <c r="N8" s="25">
        <f t="shared" si="0"/>
        <v>1116</v>
      </c>
      <c r="O8" s="25">
        <f t="shared" si="0"/>
        <v>1401</v>
      </c>
      <c r="P8" s="25">
        <f t="shared" si="0"/>
        <v>1452</v>
      </c>
      <c r="Q8" s="25">
        <f t="shared" si="0"/>
        <v>1338</v>
      </c>
      <c r="R8" s="25">
        <f t="shared" si="0"/>
        <v>1436</v>
      </c>
      <c r="S8" s="25">
        <f t="shared" si="0"/>
        <v>1444</v>
      </c>
      <c r="T8" s="25">
        <f t="shared" si="0"/>
        <v>1599</v>
      </c>
      <c r="U8" s="25">
        <f t="shared" si="0"/>
        <v>1459</v>
      </c>
      <c r="V8" s="25">
        <f t="shared" si="0"/>
        <v>1484</v>
      </c>
      <c r="W8" s="25">
        <f t="shared" si="0"/>
        <v>1550</v>
      </c>
      <c r="X8" s="25">
        <f t="shared" si="0"/>
        <v>1512</v>
      </c>
      <c r="Y8" s="25">
        <f t="shared" si="0"/>
        <v>1581</v>
      </c>
      <c r="Z8" s="25">
        <f t="shared" si="0"/>
        <v>1581</v>
      </c>
      <c r="AA8" s="25">
        <f t="shared" si="0"/>
        <v>1482</v>
      </c>
      <c r="AB8" s="25">
        <f t="shared" si="0"/>
        <v>1421</v>
      </c>
      <c r="AC8" s="25">
        <f t="shared" si="0"/>
        <v>6607</v>
      </c>
      <c r="AD8" s="25">
        <f t="shared" si="0"/>
        <v>6167</v>
      </c>
      <c r="AE8" s="25">
        <f t="shared" si="0"/>
        <v>5783</v>
      </c>
      <c r="AF8" s="25">
        <f t="shared" si="0"/>
        <v>5146</v>
      </c>
      <c r="AG8" s="25">
        <f t="shared" si="0"/>
        <v>4553</v>
      </c>
      <c r="AH8" s="25">
        <f t="shared" si="0"/>
        <v>3816</v>
      </c>
      <c r="AI8" s="25">
        <f t="shared" si="0"/>
        <v>3401</v>
      </c>
      <c r="AJ8" s="25">
        <f t="shared" si="0"/>
        <v>2754</v>
      </c>
      <c r="AK8" s="25">
        <f t="shared" si="0"/>
        <v>2105</v>
      </c>
      <c r="AL8" s="25">
        <f t="shared" si="0"/>
        <v>1629</v>
      </c>
      <c r="AM8" s="25">
        <f t="shared" si="0"/>
        <v>1234</v>
      </c>
      <c r="AN8" s="25">
        <f t="shared" si="0"/>
        <v>875</v>
      </c>
      <c r="AO8" s="25">
        <f t="shared" si="0"/>
        <v>583</v>
      </c>
      <c r="AP8" s="25">
        <f t="shared" si="0"/>
        <v>383</v>
      </c>
      <c r="AQ8" s="25">
        <f t="shared" ref="AQ8" si="1">AQ9+AQ13+AQ15+AQ21+AQ27+AQ33+AQ37+AQ43+AQ44+AQ45</f>
        <v>27</v>
      </c>
      <c r="AR8" s="25">
        <f t="shared" ref="AR8" si="2">AR9+AR13+AR15+AR21+AR27+AR33+AR37+AR43+AR44+AR45</f>
        <v>467</v>
      </c>
      <c r="AS8" s="25">
        <f t="shared" ref="AS8" si="3">AS9+AS13+AS15+AS21+AS27+AS33+AS37+AS43+AS44+AS45</f>
        <v>503</v>
      </c>
      <c r="AT8" s="25">
        <f t="shared" ref="AT8" si="4">AT9+AT13+AT15+AT21+AT27+AT33+AT37+AT43+AT44+AT45</f>
        <v>1593</v>
      </c>
      <c r="AU8" s="25">
        <f t="shared" ref="AU8" si="5">AU9+AU13+AU15+AU21+AU27+AU33+AU37+AU43+AU44+AU45</f>
        <v>36907</v>
      </c>
      <c r="AV8" s="25">
        <f t="shared" ref="AV8" si="6">AV9+AV13+AV15+AV21+AV27+AV33+AV37+AV43+AV44+AV45</f>
        <v>3872</v>
      </c>
      <c r="AW8" s="25">
        <f t="shared" ref="AW8" si="7">AW9+AW13+AW15+AW21+AW27+AW33+AW37+AW43+AW44+AW45</f>
        <v>3872</v>
      </c>
      <c r="AX8" s="25">
        <f t="shared" ref="AX8" si="8">AX9+AX13+AX15+AX21+AX27+AX33+AX37+AX43+AX44+AX45</f>
        <v>16058</v>
      </c>
      <c r="AY8" s="25">
        <f>AY9+AY13+AY15+AY21+AY27+AY33+AY37+AY43+AY44+AY45</f>
        <v>2085</v>
      </c>
      <c r="AZ8" s="29">
        <f t="shared" ref="AZ8" si="9">H8</f>
        <v>72302</v>
      </c>
      <c r="BA8" s="30">
        <f>SUM(I8:T8)</f>
        <v>15196</v>
      </c>
      <c r="BB8" s="31">
        <f t="shared" ref="BB8" si="10">SUM(U8:Z8)</f>
        <v>9167</v>
      </c>
      <c r="BC8" s="31">
        <f t="shared" ref="BC8" si="11">SUM(AA8:AD8)</f>
        <v>15677</v>
      </c>
      <c r="BD8" s="31">
        <f t="shared" ref="BD8" si="12">SUM(AE8:AJ8)</f>
        <v>25453</v>
      </c>
      <c r="BE8" s="32">
        <f>SUM(AK8:AP8)</f>
        <v>6809</v>
      </c>
    </row>
    <row r="9" spans="1:57" ht="15" x14ac:dyDescent="0.25">
      <c r="A9" s="259" t="s">
        <v>46</v>
      </c>
      <c r="B9" s="260" t="s">
        <v>45</v>
      </c>
      <c r="C9" s="261" t="s">
        <v>45</v>
      </c>
      <c r="D9" s="261" t="s">
        <v>47</v>
      </c>
      <c r="E9" s="261" t="s">
        <v>48</v>
      </c>
      <c r="F9" s="261"/>
      <c r="G9" s="261"/>
      <c r="H9" s="262">
        <f>SUM(I9:AP9)</f>
        <v>13062</v>
      </c>
      <c r="I9" s="263">
        <v>205</v>
      </c>
      <c r="J9" s="263">
        <v>202</v>
      </c>
      <c r="K9" s="263">
        <v>249</v>
      </c>
      <c r="L9" s="263">
        <v>227</v>
      </c>
      <c r="M9" s="263">
        <v>275</v>
      </c>
      <c r="N9" s="263">
        <v>285</v>
      </c>
      <c r="O9" s="263">
        <v>298</v>
      </c>
      <c r="P9" s="263">
        <v>326</v>
      </c>
      <c r="Q9" s="263">
        <v>296</v>
      </c>
      <c r="R9" s="263">
        <v>293</v>
      </c>
      <c r="S9" s="263">
        <v>301</v>
      </c>
      <c r="T9" s="263">
        <v>315</v>
      </c>
      <c r="U9" s="263">
        <v>278</v>
      </c>
      <c r="V9" s="263">
        <v>264</v>
      </c>
      <c r="W9" s="263">
        <v>285</v>
      </c>
      <c r="X9" s="263">
        <v>287</v>
      </c>
      <c r="Y9" s="263">
        <v>305</v>
      </c>
      <c r="Z9" s="263">
        <v>315</v>
      </c>
      <c r="AA9" s="263">
        <v>324</v>
      </c>
      <c r="AB9" s="263">
        <v>248</v>
      </c>
      <c r="AC9" s="263">
        <v>1205</v>
      </c>
      <c r="AD9" s="263">
        <v>1083</v>
      </c>
      <c r="AE9" s="263">
        <v>961</v>
      </c>
      <c r="AF9" s="263">
        <v>858</v>
      </c>
      <c r="AG9" s="263">
        <v>722</v>
      </c>
      <c r="AH9" s="263">
        <v>597</v>
      </c>
      <c r="AI9" s="263">
        <v>534</v>
      </c>
      <c r="AJ9" s="263">
        <v>485</v>
      </c>
      <c r="AK9" s="263">
        <v>347</v>
      </c>
      <c r="AL9" s="263">
        <v>255</v>
      </c>
      <c r="AM9" s="263">
        <v>179</v>
      </c>
      <c r="AN9" s="263">
        <v>118</v>
      </c>
      <c r="AO9" s="263">
        <v>79</v>
      </c>
      <c r="AP9" s="263">
        <v>61</v>
      </c>
      <c r="AQ9" s="264">
        <v>10</v>
      </c>
      <c r="AR9" s="263">
        <v>115</v>
      </c>
      <c r="AS9" s="265">
        <v>90</v>
      </c>
      <c r="AT9" s="263">
        <v>323</v>
      </c>
      <c r="AU9" s="266">
        <v>6610</v>
      </c>
      <c r="AV9" s="263">
        <v>706</v>
      </c>
      <c r="AW9" s="263">
        <v>747</v>
      </c>
      <c r="AX9" s="263">
        <v>2699</v>
      </c>
      <c r="AY9" s="266">
        <v>440</v>
      </c>
      <c r="AZ9" s="267">
        <f>H9</f>
        <v>13062</v>
      </c>
      <c r="BA9" s="268">
        <f>SUM(I9:T9)</f>
        <v>3272</v>
      </c>
      <c r="BB9" s="269">
        <f t="shared" ref="BB9" si="13">SUM(U9:Z9)</f>
        <v>1734</v>
      </c>
      <c r="BC9" s="269">
        <f t="shared" ref="BC9" si="14">SUM(AA9:AD9)</f>
        <v>2860</v>
      </c>
      <c r="BD9" s="269">
        <f t="shared" ref="BD9" si="15">SUM(AE9:AJ9)</f>
        <v>4157</v>
      </c>
      <c r="BE9" s="270">
        <f t="shared" ref="BE9" si="16">SUM(AK9:AP9)</f>
        <v>1039</v>
      </c>
    </row>
    <row r="10" spans="1:57" ht="15" x14ac:dyDescent="0.25">
      <c r="A10" s="33">
        <v>2974</v>
      </c>
      <c r="B10" s="34" t="s">
        <v>45</v>
      </c>
      <c r="C10" s="1" t="s">
        <v>45</v>
      </c>
      <c r="D10" s="1" t="s">
        <v>47</v>
      </c>
      <c r="E10" s="1" t="s">
        <v>48</v>
      </c>
      <c r="F10" s="226" t="s">
        <v>113</v>
      </c>
      <c r="G10" s="1" t="s">
        <v>115</v>
      </c>
      <c r="H10" s="35">
        <f t="shared" ref="H10:H42" si="17">SUM(I10:AP10)</f>
        <v>11931</v>
      </c>
      <c r="I10" s="36">
        <v>183</v>
      </c>
      <c r="J10" s="36">
        <v>182</v>
      </c>
      <c r="K10" s="36">
        <v>224</v>
      </c>
      <c r="L10" s="36">
        <v>204</v>
      </c>
      <c r="M10" s="36">
        <v>250</v>
      </c>
      <c r="N10" s="36">
        <v>260</v>
      </c>
      <c r="O10" s="36">
        <v>273</v>
      </c>
      <c r="P10" s="36">
        <v>293</v>
      </c>
      <c r="Q10" s="36">
        <v>274</v>
      </c>
      <c r="R10" s="36">
        <v>270</v>
      </c>
      <c r="S10" s="36">
        <v>271</v>
      </c>
      <c r="T10" s="36">
        <v>288</v>
      </c>
      <c r="U10" s="36">
        <v>255</v>
      </c>
      <c r="V10" s="36">
        <v>239</v>
      </c>
      <c r="W10" s="36">
        <v>260</v>
      </c>
      <c r="X10" s="36">
        <v>262</v>
      </c>
      <c r="Y10" s="36">
        <v>279</v>
      </c>
      <c r="Z10" s="36">
        <v>290</v>
      </c>
      <c r="AA10" s="36">
        <v>297</v>
      </c>
      <c r="AB10" s="36">
        <v>231</v>
      </c>
      <c r="AC10" s="36">
        <v>1099</v>
      </c>
      <c r="AD10" s="36">
        <v>987</v>
      </c>
      <c r="AE10" s="36">
        <v>879</v>
      </c>
      <c r="AF10" s="36">
        <v>791</v>
      </c>
      <c r="AG10" s="36">
        <v>661</v>
      </c>
      <c r="AH10" s="36">
        <v>544</v>
      </c>
      <c r="AI10" s="36">
        <v>489</v>
      </c>
      <c r="AJ10" s="36">
        <v>446</v>
      </c>
      <c r="AK10" s="36">
        <v>318</v>
      </c>
      <c r="AL10" s="36">
        <v>232</v>
      </c>
      <c r="AM10" s="36">
        <v>164</v>
      </c>
      <c r="AN10" s="36">
        <v>108</v>
      </c>
      <c r="AO10" s="36">
        <v>73</v>
      </c>
      <c r="AP10" s="36">
        <v>55</v>
      </c>
      <c r="AQ10" s="223">
        <v>10</v>
      </c>
      <c r="AR10" s="36">
        <v>105</v>
      </c>
      <c r="AS10" s="36">
        <v>81</v>
      </c>
      <c r="AT10" s="36">
        <v>301</v>
      </c>
      <c r="AU10" s="36">
        <v>5762</v>
      </c>
      <c r="AV10" s="36">
        <v>617</v>
      </c>
      <c r="AW10" s="36">
        <v>652</v>
      </c>
      <c r="AX10" s="36">
        <v>2352</v>
      </c>
      <c r="AY10" s="36">
        <v>380</v>
      </c>
      <c r="AZ10" s="283">
        <f t="shared" ref="AZ10:AZ42" si="18">H10</f>
        <v>11931</v>
      </c>
      <c r="BA10" s="284">
        <f t="shared" ref="BA10:BA42" si="19">SUM(I10:T10)</f>
        <v>2972</v>
      </c>
      <c r="BB10" s="285">
        <f t="shared" ref="BB10:BB42" si="20">SUM(U10:Z10)</f>
        <v>1585</v>
      </c>
      <c r="BC10" s="285">
        <f t="shared" ref="BC10:BC42" si="21">SUM(AA10:AD10)</f>
        <v>2614</v>
      </c>
      <c r="BD10" s="285">
        <f t="shared" ref="BD10:BD42" si="22">SUM(AE10:AJ10)</f>
        <v>3810</v>
      </c>
      <c r="BE10" s="286">
        <f t="shared" ref="BE10:BE42" si="23">SUM(AK10:AP10)</f>
        <v>950</v>
      </c>
    </row>
    <row r="11" spans="1:57" ht="15" x14ac:dyDescent="0.25">
      <c r="A11" s="33">
        <v>2975</v>
      </c>
      <c r="B11" s="34" t="s">
        <v>45</v>
      </c>
      <c r="C11" s="1" t="s">
        <v>45</v>
      </c>
      <c r="D11" s="1" t="s">
        <v>47</v>
      </c>
      <c r="E11" s="1" t="s">
        <v>48</v>
      </c>
      <c r="F11" s="226" t="s">
        <v>113</v>
      </c>
      <c r="G11" s="1" t="s">
        <v>116</v>
      </c>
      <c r="H11" s="35">
        <f t="shared" si="17"/>
        <v>584</v>
      </c>
      <c r="I11" s="36">
        <v>11</v>
      </c>
      <c r="J11" s="36">
        <v>11</v>
      </c>
      <c r="K11" s="36">
        <v>13</v>
      </c>
      <c r="L11" s="36">
        <v>12</v>
      </c>
      <c r="M11" s="36">
        <v>13</v>
      </c>
      <c r="N11" s="36">
        <v>13</v>
      </c>
      <c r="O11" s="36">
        <v>13</v>
      </c>
      <c r="P11" s="36">
        <v>17</v>
      </c>
      <c r="Q11" s="36">
        <v>11</v>
      </c>
      <c r="R11" s="36">
        <v>12</v>
      </c>
      <c r="S11" s="36">
        <v>15</v>
      </c>
      <c r="T11" s="36">
        <v>14</v>
      </c>
      <c r="U11" s="36">
        <v>12</v>
      </c>
      <c r="V11" s="36">
        <v>13</v>
      </c>
      <c r="W11" s="36">
        <v>13</v>
      </c>
      <c r="X11" s="36">
        <v>13</v>
      </c>
      <c r="Y11" s="36">
        <v>13</v>
      </c>
      <c r="Z11" s="36">
        <v>13</v>
      </c>
      <c r="AA11" s="36">
        <v>14</v>
      </c>
      <c r="AB11" s="36">
        <v>9</v>
      </c>
      <c r="AC11" s="36">
        <v>55</v>
      </c>
      <c r="AD11" s="36">
        <v>49</v>
      </c>
      <c r="AE11" s="36">
        <v>43</v>
      </c>
      <c r="AF11" s="36">
        <v>35</v>
      </c>
      <c r="AG11" s="36">
        <v>32</v>
      </c>
      <c r="AH11" s="36">
        <v>27</v>
      </c>
      <c r="AI11" s="36">
        <v>22</v>
      </c>
      <c r="AJ11" s="36">
        <v>20</v>
      </c>
      <c r="AK11" s="36">
        <v>15</v>
      </c>
      <c r="AL11" s="36">
        <v>12</v>
      </c>
      <c r="AM11" s="36">
        <v>8</v>
      </c>
      <c r="AN11" s="36">
        <v>5</v>
      </c>
      <c r="AO11" s="36">
        <v>3</v>
      </c>
      <c r="AP11" s="36">
        <v>3</v>
      </c>
      <c r="AQ11" s="223">
        <v>0</v>
      </c>
      <c r="AR11" s="36">
        <v>5</v>
      </c>
      <c r="AS11" s="36">
        <v>5</v>
      </c>
      <c r="AT11" s="36">
        <v>11</v>
      </c>
      <c r="AU11" s="36">
        <v>430</v>
      </c>
      <c r="AV11" s="36">
        <v>46</v>
      </c>
      <c r="AW11" s="36">
        <v>49</v>
      </c>
      <c r="AX11" s="36">
        <v>177</v>
      </c>
      <c r="AY11" s="36">
        <v>32</v>
      </c>
      <c r="AZ11" s="283">
        <f t="shared" si="18"/>
        <v>584</v>
      </c>
      <c r="BA11" s="284">
        <f t="shared" si="19"/>
        <v>155</v>
      </c>
      <c r="BB11" s="285">
        <f t="shared" si="20"/>
        <v>77</v>
      </c>
      <c r="BC11" s="285">
        <f t="shared" si="21"/>
        <v>127</v>
      </c>
      <c r="BD11" s="285">
        <f t="shared" si="22"/>
        <v>179</v>
      </c>
      <c r="BE11" s="286">
        <f t="shared" si="23"/>
        <v>46</v>
      </c>
    </row>
    <row r="12" spans="1:57" ht="15" x14ac:dyDescent="0.25">
      <c r="A12" s="33">
        <v>2976</v>
      </c>
      <c r="B12" s="34" t="s">
        <v>45</v>
      </c>
      <c r="C12" s="1" t="s">
        <v>45</v>
      </c>
      <c r="D12" s="1" t="s">
        <v>47</v>
      </c>
      <c r="E12" s="1" t="s">
        <v>48</v>
      </c>
      <c r="F12" s="226" t="s">
        <v>113</v>
      </c>
      <c r="G12" s="1" t="s">
        <v>117</v>
      </c>
      <c r="H12" s="35">
        <f t="shared" si="17"/>
        <v>547</v>
      </c>
      <c r="I12" s="36">
        <v>11</v>
      </c>
      <c r="J12" s="36">
        <v>9</v>
      </c>
      <c r="K12" s="36">
        <v>12</v>
      </c>
      <c r="L12" s="36">
        <v>11</v>
      </c>
      <c r="M12" s="36">
        <v>12</v>
      </c>
      <c r="N12" s="36">
        <v>12</v>
      </c>
      <c r="O12" s="36">
        <v>12</v>
      </c>
      <c r="P12" s="36">
        <v>16</v>
      </c>
      <c r="Q12" s="36">
        <v>11</v>
      </c>
      <c r="R12" s="36">
        <v>11</v>
      </c>
      <c r="S12" s="36">
        <v>15</v>
      </c>
      <c r="T12" s="36">
        <v>13</v>
      </c>
      <c r="U12" s="36">
        <v>11</v>
      </c>
      <c r="V12" s="36">
        <v>12</v>
      </c>
      <c r="W12" s="36">
        <v>12</v>
      </c>
      <c r="X12" s="36">
        <v>12</v>
      </c>
      <c r="Y12" s="36">
        <v>13</v>
      </c>
      <c r="Z12" s="36">
        <v>12</v>
      </c>
      <c r="AA12" s="36">
        <v>13</v>
      </c>
      <c r="AB12" s="36">
        <v>8</v>
      </c>
      <c r="AC12" s="36">
        <v>51</v>
      </c>
      <c r="AD12" s="36">
        <v>47</v>
      </c>
      <c r="AE12" s="36">
        <v>39</v>
      </c>
      <c r="AF12" s="36">
        <v>32</v>
      </c>
      <c r="AG12" s="36">
        <v>29</v>
      </c>
      <c r="AH12" s="36">
        <v>26</v>
      </c>
      <c r="AI12" s="36">
        <v>23</v>
      </c>
      <c r="AJ12" s="36">
        <v>19</v>
      </c>
      <c r="AK12" s="36">
        <v>14</v>
      </c>
      <c r="AL12" s="36">
        <v>11</v>
      </c>
      <c r="AM12" s="36">
        <v>7</v>
      </c>
      <c r="AN12" s="36">
        <v>5</v>
      </c>
      <c r="AO12" s="36">
        <v>3</v>
      </c>
      <c r="AP12" s="36">
        <v>3</v>
      </c>
      <c r="AQ12" s="223">
        <v>0</v>
      </c>
      <c r="AR12" s="36">
        <v>5</v>
      </c>
      <c r="AS12" s="36">
        <v>4</v>
      </c>
      <c r="AT12" s="36">
        <v>11</v>
      </c>
      <c r="AU12" s="36">
        <v>418</v>
      </c>
      <c r="AV12" s="36">
        <v>43</v>
      </c>
      <c r="AW12" s="36">
        <v>46</v>
      </c>
      <c r="AX12" s="36">
        <v>170</v>
      </c>
      <c r="AY12" s="36">
        <v>28</v>
      </c>
      <c r="AZ12" s="283">
        <f t="shared" si="18"/>
        <v>547</v>
      </c>
      <c r="BA12" s="284">
        <f t="shared" si="19"/>
        <v>145</v>
      </c>
      <c r="BB12" s="285">
        <f t="shared" si="20"/>
        <v>72</v>
      </c>
      <c r="BC12" s="285">
        <f t="shared" si="21"/>
        <v>119</v>
      </c>
      <c r="BD12" s="285">
        <f t="shared" si="22"/>
        <v>168</v>
      </c>
      <c r="BE12" s="286">
        <f t="shared" si="23"/>
        <v>43</v>
      </c>
    </row>
    <row r="13" spans="1:57" ht="15" x14ac:dyDescent="0.25">
      <c r="A13" s="259" t="s">
        <v>49</v>
      </c>
      <c r="B13" s="260" t="s">
        <v>45</v>
      </c>
      <c r="C13" s="261" t="s">
        <v>45</v>
      </c>
      <c r="D13" s="261" t="s">
        <v>47</v>
      </c>
      <c r="E13" s="261" t="s">
        <v>50</v>
      </c>
      <c r="F13" s="261"/>
      <c r="G13" s="261"/>
      <c r="H13" s="262">
        <f t="shared" si="17"/>
        <v>2299</v>
      </c>
      <c r="I13" s="263">
        <v>36</v>
      </c>
      <c r="J13" s="263">
        <v>35</v>
      </c>
      <c r="K13" s="263">
        <v>37</v>
      </c>
      <c r="L13" s="263">
        <v>25</v>
      </c>
      <c r="M13" s="263">
        <v>31</v>
      </c>
      <c r="N13" s="263">
        <v>28</v>
      </c>
      <c r="O13" s="263">
        <v>34</v>
      </c>
      <c r="P13" s="263">
        <v>26</v>
      </c>
      <c r="Q13" s="263">
        <v>32</v>
      </c>
      <c r="R13" s="263">
        <v>26</v>
      </c>
      <c r="S13" s="263">
        <v>26</v>
      </c>
      <c r="T13" s="263">
        <v>36</v>
      </c>
      <c r="U13" s="263">
        <v>50</v>
      </c>
      <c r="V13" s="263">
        <v>36</v>
      </c>
      <c r="W13" s="263">
        <v>40</v>
      </c>
      <c r="X13" s="263">
        <v>35</v>
      </c>
      <c r="Y13" s="263">
        <v>39</v>
      </c>
      <c r="Z13" s="263">
        <v>38</v>
      </c>
      <c r="AA13" s="263">
        <v>44</v>
      </c>
      <c r="AB13" s="263">
        <v>27</v>
      </c>
      <c r="AC13" s="263">
        <v>224</v>
      </c>
      <c r="AD13" s="263">
        <v>216</v>
      </c>
      <c r="AE13" s="263">
        <v>215</v>
      </c>
      <c r="AF13" s="263">
        <v>184</v>
      </c>
      <c r="AG13" s="263">
        <v>168</v>
      </c>
      <c r="AH13" s="263">
        <v>144</v>
      </c>
      <c r="AI13" s="263">
        <v>128</v>
      </c>
      <c r="AJ13" s="263">
        <v>107</v>
      </c>
      <c r="AK13" s="263">
        <v>77</v>
      </c>
      <c r="AL13" s="263">
        <v>56</v>
      </c>
      <c r="AM13" s="263">
        <v>38</v>
      </c>
      <c r="AN13" s="263">
        <v>31</v>
      </c>
      <c r="AO13" s="263">
        <v>17</v>
      </c>
      <c r="AP13" s="263">
        <v>13</v>
      </c>
      <c r="AQ13" s="264">
        <v>0</v>
      </c>
      <c r="AR13" s="263">
        <v>14</v>
      </c>
      <c r="AS13" s="265">
        <v>23</v>
      </c>
      <c r="AT13" s="263">
        <v>51</v>
      </c>
      <c r="AU13" s="266">
        <v>1185</v>
      </c>
      <c r="AV13" s="263">
        <v>94</v>
      </c>
      <c r="AW13" s="263">
        <v>102</v>
      </c>
      <c r="AX13" s="263">
        <v>545</v>
      </c>
      <c r="AY13" s="266">
        <v>51</v>
      </c>
      <c r="AZ13" s="267">
        <f t="shared" si="18"/>
        <v>2299</v>
      </c>
      <c r="BA13" s="268">
        <f t="shared" si="19"/>
        <v>372</v>
      </c>
      <c r="BB13" s="269">
        <f t="shared" si="20"/>
        <v>238</v>
      </c>
      <c r="BC13" s="269">
        <f t="shared" si="21"/>
        <v>511</v>
      </c>
      <c r="BD13" s="269">
        <f t="shared" si="22"/>
        <v>946</v>
      </c>
      <c r="BE13" s="270">
        <f t="shared" si="23"/>
        <v>232</v>
      </c>
    </row>
    <row r="14" spans="1:57" ht="15" x14ac:dyDescent="0.25">
      <c r="A14" s="33">
        <v>2964</v>
      </c>
      <c r="B14" s="34" t="s">
        <v>45</v>
      </c>
      <c r="C14" s="1" t="s">
        <v>45</v>
      </c>
      <c r="D14" s="1" t="s">
        <v>47</v>
      </c>
      <c r="E14" s="1" t="s">
        <v>50</v>
      </c>
      <c r="F14" s="226" t="s">
        <v>113</v>
      </c>
      <c r="G14" s="1" t="s">
        <v>118</v>
      </c>
      <c r="H14" s="35">
        <f t="shared" si="17"/>
        <v>2299</v>
      </c>
      <c r="I14" s="36">
        <v>36</v>
      </c>
      <c r="J14" s="36">
        <v>35</v>
      </c>
      <c r="K14" s="36">
        <v>37</v>
      </c>
      <c r="L14" s="36">
        <v>25</v>
      </c>
      <c r="M14" s="36">
        <v>31</v>
      </c>
      <c r="N14" s="36">
        <v>28</v>
      </c>
      <c r="O14" s="36">
        <v>34</v>
      </c>
      <c r="P14" s="36">
        <v>26</v>
      </c>
      <c r="Q14" s="36">
        <v>32</v>
      </c>
      <c r="R14" s="36">
        <v>26</v>
      </c>
      <c r="S14" s="36">
        <v>26</v>
      </c>
      <c r="T14" s="36">
        <v>36</v>
      </c>
      <c r="U14" s="36">
        <v>50</v>
      </c>
      <c r="V14" s="36">
        <v>36</v>
      </c>
      <c r="W14" s="36">
        <v>40</v>
      </c>
      <c r="X14" s="36">
        <v>35</v>
      </c>
      <c r="Y14" s="36">
        <v>39</v>
      </c>
      <c r="Z14" s="36">
        <v>38</v>
      </c>
      <c r="AA14" s="36">
        <v>44</v>
      </c>
      <c r="AB14" s="36">
        <v>27</v>
      </c>
      <c r="AC14" s="36">
        <v>224</v>
      </c>
      <c r="AD14" s="36">
        <v>216</v>
      </c>
      <c r="AE14" s="36">
        <v>215</v>
      </c>
      <c r="AF14" s="36">
        <v>184</v>
      </c>
      <c r="AG14" s="36">
        <v>168</v>
      </c>
      <c r="AH14" s="36">
        <v>144</v>
      </c>
      <c r="AI14" s="36">
        <v>128</v>
      </c>
      <c r="AJ14" s="36">
        <v>107</v>
      </c>
      <c r="AK14" s="36">
        <v>77</v>
      </c>
      <c r="AL14" s="36">
        <v>56</v>
      </c>
      <c r="AM14" s="36">
        <v>38</v>
      </c>
      <c r="AN14" s="36">
        <v>31</v>
      </c>
      <c r="AO14" s="36">
        <v>17</v>
      </c>
      <c r="AP14" s="36">
        <v>13</v>
      </c>
      <c r="AQ14" s="37">
        <v>0</v>
      </c>
      <c r="AR14" s="36">
        <v>14</v>
      </c>
      <c r="AS14" s="38">
        <v>23</v>
      </c>
      <c r="AT14" s="36">
        <v>51</v>
      </c>
      <c r="AU14" s="222">
        <v>1185</v>
      </c>
      <c r="AV14" s="36">
        <v>94</v>
      </c>
      <c r="AW14" s="36">
        <v>102</v>
      </c>
      <c r="AX14" s="36">
        <v>545</v>
      </c>
      <c r="AY14" s="222">
        <v>51</v>
      </c>
      <c r="AZ14" s="283">
        <f t="shared" si="18"/>
        <v>2299</v>
      </c>
      <c r="BA14" s="284">
        <f t="shared" si="19"/>
        <v>372</v>
      </c>
      <c r="BB14" s="285">
        <f t="shared" si="20"/>
        <v>238</v>
      </c>
      <c r="BC14" s="285">
        <f t="shared" si="21"/>
        <v>511</v>
      </c>
      <c r="BD14" s="285">
        <f t="shared" si="22"/>
        <v>946</v>
      </c>
      <c r="BE14" s="286">
        <f t="shared" si="23"/>
        <v>232</v>
      </c>
    </row>
    <row r="15" spans="1:57" ht="15" x14ac:dyDescent="0.25">
      <c r="A15" s="259" t="s">
        <v>51</v>
      </c>
      <c r="B15" s="260" t="s">
        <v>45</v>
      </c>
      <c r="C15" s="261" t="s">
        <v>45</v>
      </c>
      <c r="D15" s="261" t="s">
        <v>47</v>
      </c>
      <c r="E15" s="261" t="s">
        <v>52</v>
      </c>
      <c r="F15" s="261"/>
      <c r="G15" s="261"/>
      <c r="H15" s="262">
        <f t="shared" si="17"/>
        <v>8673</v>
      </c>
      <c r="I15" s="263">
        <v>84</v>
      </c>
      <c r="J15" s="263">
        <v>74</v>
      </c>
      <c r="K15" s="263">
        <v>85</v>
      </c>
      <c r="L15" s="263">
        <v>94</v>
      </c>
      <c r="M15" s="263">
        <v>87</v>
      </c>
      <c r="N15" s="263">
        <v>95</v>
      </c>
      <c r="O15" s="263">
        <v>155</v>
      </c>
      <c r="P15" s="263">
        <v>173</v>
      </c>
      <c r="Q15" s="263">
        <v>177</v>
      </c>
      <c r="R15" s="263">
        <v>180</v>
      </c>
      <c r="S15" s="263">
        <v>152</v>
      </c>
      <c r="T15" s="263">
        <v>159</v>
      </c>
      <c r="U15" s="263">
        <v>186</v>
      </c>
      <c r="V15" s="263">
        <v>167</v>
      </c>
      <c r="W15" s="263">
        <v>212</v>
      </c>
      <c r="X15" s="263">
        <v>185</v>
      </c>
      <c r="Y15" s="263">
        <v>201</v>
      </c>
      <c r="Z15" s="263">
        <v>209</v>
      </c>
      <c r="AA15" s="263">
        <v>168</v>
      </c>
      <c r="AB15" s="263">
        <v>186</v>
      </c>
      <c r="AC15" s="263">
        <v>802</v>
      </c>
      <c r="AD15" s="263">
        <v>731</v>
      </c>
      <c r="AE15" s="263">
        <v>620</v>
      </c>
      <c r="AF15" s="263">
        <v>589</v>
      </c>
      <c r="AG15" s="263">
        <v>533</v>
      </c>
      <c r="AH15" s="263">
        <v>500</v>
      </c>
      <c r="AI15" s="263">
        <v>475</v>
      </c>
      <c r="AJ15" s="263">
        <v>375</v>
      </c>
      <c r="AK15" s="263">
        <v>286</v>
      </c>
      <c r="AL15" s="263">
        <v>238</v>
      </c>
      <c r="AM15" s="263">
        <v>210</v>
      </c>
      <c r="AN15" s="263">
        <v>129</v>
      </c>
      <c r="AO15" s="263">
        <v>100</v>
      </c>
      <c r="AP15" s="263">
        <v>56</v>
      </c>
      <c r="AQ15" s="264">
        <v>3</v>
      </c>
      <c r="AR15" s="263">
        <v>34</v>
      </c>
      <c r="AS15" s="265">
        <v>50</v>
      </c>
      <c r="AT15" s="263">
        <v>138</v>
      </c>
      <c r="AU15" s="266">
        <v>4376</v>
      </c>
      <c r="AV15" s="263">
        <v>413</v>
      </c>
      <c r="AW15" s="263">
        <v>454</v>
      </c>
      <c r="AX15" s="263">
        <v>1955</v>
      </c>
      <c r="AY15" s="266">
        <v>180</v>
      </c>
      <c r="AZ15" s="267">
        <f t="shared" si="18"/>
        <v>8673</v>
      </c>
      <c r="BA15" s="268">
        <f t="shared" si="19"/>
        <v>1515</v>
      </c>
      <c r="BB15" s="269">
        <f t="shared" si="20"/>
        <v>1160</v>
      </c>
      <c r="BC15" s="269">
        <f t="shared" si="21"/>
        <v>1887</v>
      </c>
      <c r="BD15" s="269">
        <f t="shared" si="22"/>
        <v>3092</v>
      </c>
      <c r="BE15" s="270">
        <f t="shared" si="23"/>
        <v>1019</v>
      </c>
    </row>
    <row r="16" spans="1:57" ht="15" x14ac:dyDescent="0.25">
      <c r="A16" s="33">
        <v>2965</v>
      </c>
      <c r="B16" s="34" t="s">
        <v>45</v>
      </c>
      <c r="C16" s="1" t="s">
        <v>45</v>
      </c>
      <c r="D16" s="1" t="s">
        <v>47</v>
      </c>
      <c r="E16" s="1" t="s">
        <v>52</v>
      </c>
      <c r="F16" s="226" t="s">
        <v>113</v>
      </c>
      <c r="G16" s="1" t="s">
        <v>119</v>
      </c>
      <c r="H16" s="35">
        <f t="shared" si="17"/>
        <v>5059</v>
      </c>
      <c r="I16" s="36">
        <v>45</v>
      </c>
      <c r="J16" s="36">
        <v>37</v>
      </c>
      <c r="K16" s="36">
        <v>45</v>
      </c>
      <c r="L16" s="36">
        <v>53</v>
      </c>
      <c r="M16" s="36">
        <v>47</v>
      </c>
      <c r="N16" s="36">
        <v>52</v>
      </c>
      <c r="O16" s="36">
        <v>92</v>
      </c>
      <c r="P16" s="36">
        <v>99</v>
      </c>
      <c r="Q16" s="36">
        <v>98</v>
      </c>
      <c r="R16" s="36">
        <v>104</v>
      </c>
      <c r="S16" s="36">
        <v>85</v>
      </c>
      <c r="T16" s="36">
        <v>94</v>
      </c>
      <c r="U16" s="36">
        <v>111</v>
      </c>
      <c r="V16" s="36">
        <v>103</v>
      </c>
      <c r="W16" s="36">
        <v>124</v>
      </c>
      <c r="X16" s="36">
        <v>111</v>
      </c>
      <c r="Y16" s="36">
        <v>124</v>
      </c>
      <c r="Z16" s="36">
        <v>128</v>
      </c>
      <c r="AA16" s="36">
        <v>99</v>
      </c>
      <c r="AB16" s="36">
        <v>108</v>
      </c>
      <c r="AC16" s="36">
        <v>475</v>
      </c>
      <c r="AD16" s="36">
        <v>429</v>
      </c>
      <c r="AE16" s="36">
        <v>368</v>
      </c>
      <c r="AF16" s="36">
        <v>354</v>
      </c>
      <c r="AG16" s="36">
        <v>318</v>
      </c>
      <c r="AH16" s="36">
        <v>297</v>
      </c>
      <c r="AI16" s="36">
        <v>282</v>
      </c>
      <c r="AJ16" s="36">
        <v>213</v>
      </c>
      <c r="AK16" s="36">
        <v>168</v>
      </c>
      <c r="AL16" s="36">
        <v>129</v>
      </c>
      <c r="AM16" s="36">
        <v>113</v>
      </c>
      <c r="AN16" s="36">
        <v>69</v>
      </c>
      <c r="AO16" s="36">
        <v>55</v>
      </c>
      <c r="AP16" s="36">
        <v>30</v>
      </c>
      <c r="AQ16" s="36">
        <v>1</v>
      </c>
      <c r="AR16" s="36">
        <v>22</v>
      </c>
      <c r="AS16" s="36">
        <v>34</v>
      </c>
      <c r="AT16" s="36">
        <v>70</v>
      </c>
      <c r="AU16" s="36">
        <v>2345</v>
      </c>
      <c r="AV16" s="36">
        <v>222</v>
      </c>
      <c r="AW16" s="36">
        <v>246</v>
      </c>
      <c r="AX16" s="36">
        <v>1053</v>
      </c>
      <c r="AY16" s="36">
        <v>93</v>
      </c>
      <c r="AZ16" s="283">
        <f t="shared" si="18"/>
        <v>5059</v>
      </c>
      <c r="BA16" s="284">
        <f t="shared" si="19"/>
        <v>851</v>
      </c>
      <c r="BB16" s="285">
        <f t="shared" si="20"/>
        <v>701</v>
      </c>
      <c r="BC16" s="285">
        <f t="shared" si="21"/>
        <v>1111</v>
      </c>
      <c r="BD16" s="285">
        <f t="shared" si="22"/>
        <v>1832</v>
      </c>
      <c r="BE16" s="286">
        <f t="shared" si="23"/>
        <v>564</v>
      </c>
    </row>
    <row r="17" spans="1:57" ht="15" x14ac:dyDescent="0.25">
      <c r="A17" s="33">
        <v>2966</v>
      </c>
      <c r="B17" s="34" t="s">
        <v>45</v>
      </c>
      <c r="C17" s="1" t="s">
        <v>45</v>
      </c>
      <c r="D17" s="1" t="s">
        <v>47</v>
      </c>
      <c r="E17" s="1" t="s">
        <v>52</v>
      </c>
      <c r="F17" s="226" t="s">
        <v>113</v>
      </c>
      <c r="G17" s="1" t="s">
        <v>120</v>
      </c>
      <c r="H17" s="35">
        <f t="shared" si="17"/>
        <v>813</v>
      </c>
      <c r="I17" s="36">
        <v>8</v>
      </c>
      <c r="J17" s="36">
        <v>8</v>
      </c>
      <c r="K17" s="36">
        <v>9</v>
      </c>
      <c r="L17" s="36">
        <v>9</v>
      </c>
      <c r="M17" s="36">
        <v>8</v>
      </c>
      <c r="N17" s="36">
        <v>9</v>
      </c>
      <c r="O17" s="36">
        <v>13</v>
      </c>
      <c r="P17" s="36">
        <v>16</v>
      </c>
      <c r="Q17" s="36">
        <v>18</v>
      </c>
      <c r="R17" s="36">
        <v>16</v>
      </c>
      <c r="S17" s="36">
        <v>15</v>
      </c>
      <c r="T17" s="36">
        <v>14</v>
      </c>
      <c r="U17" s="36">
        <v>16</v>
      </c>
      <c r="V17" s="36">
        <v>14</v>
      </c>
      <c r="W17" s="36">
        <v>19</v>
      </c>
      <c r="X17" s="36">
        <v>17</v>
      </c>
      <c r="Y17" s="36">
        <v>17</v>
      </c>
      <c r="Z17" s="36">
        <v>18</v>
      </c>
      <c r="AA17" s="36">
        <v>16</v>
      </c>
      <c r="AB17" s="36">
        <v>18</v>
      </c>
      <c r="AC17" s="36">
        <v>74</v>
      </c>
      <c r="AD17" s="36">
        <v>69</v>
      </c>
      <c r="AE17" s="36">
        <v>58</v>
      </c>
      <c r="AF17" s="36">
        <v>53</v>
      </c>
      <c r="AG17" s="36">
        <v>49</v>
      </c>
      <c r="AH17" s="36">
        <v>47</v>
      </c>
      <c r="AI17" s="36">
        <v>45</v>
      </c>
      <c r="AJ17" s="36">
        <v>36</v>
      </c>
      <c r="AK17" s="36">
        <v>26</v>
      </c>
      <c r="AL17" s="36">
        <v>25</v>
      </c>
      <c r="AM17" s="36">
        <v>23</v>
      </c>
      <c r="AN17" s="36">
        <v>14</v>
      </c>
      <c r="AO17" s="36">
        <v>10</v>
      </c>
      <c r="AP17" s="36">
        <v>6</v>
      </c>
      <c r="AQ17" s="36">
        <v>1</v>
      </c>
      <c r="AR17" s="36">
        <v>2</v>
      </c>
      <c r="AS17" s="36">
        <v>3</v>
      </c>
      <c r="AT17" s="36">
        <v>15</v>
      </c>
      <c r="AU17" s="36">
        <v>448</v>
      </c>
      <c r="AV17" s="36">
        <v>39</v>
      </c>
      <c r="AW17" s="36">
        <v>43</v>
      </c>
      <c r="AX17" s="36">
        <v>184</v>
      </c>
      <c r="AY17" s="36">
        <v>19</v>
      </c>
      <c r="AZ17" s="283">
        <f t="shared" si="18"/>
        <v>813</v>
      </c>
      <c r="BA17" s="284">
        <f t="shared" si="19"/>
        <v>143</v>
      </c>
      <c r="BB17" s="285">
        <f t="shared" si="20"/>
        <v>101</v>
      </c>
      <c r="BC17" s="285">
        <f t="shared" si="21"/>
        <v>177</v>
      </c>
      <c r="BD17" s="285">
        <f t="shared" si="22"/>
        <v>288</v>
      </c>
      <c r="BE17" s="286">
        <f t="shared" si="23"/>
        <v>104</v>
      </c>
    </row>
    <row r="18" spans="1:57" ht="15" x14ac:dyDescent="0.25">
      <c r="A18" s="33">
        <v>2967</v>
      </c>
      <c r="B18" s="34" t="s">
        <v>45</v>
      </c>
      <c r="C18" s="1" t="s">
        <v>45</v>
      </c>
      <c r="D18" s="1" t="s">
        <v>47</v>
      </c>
      <c r="E18" s="1" t="s">
        <v>52</v>
      </c>
      <c r="F18" s="226" t="s">
        <v>113</v>
      </c>
      <c r="G18" s="1" t="s">
        <v>121</v>
      </c>
      <c r="H18" s="35">
        <f t="shared" si="17"/>
        <v>868</v>
      </c>
      <c r="I18" s="36">
        <v>10</v>
      </c>
      <c r="J18" s="36">
        <v>9</v>
      </c>
      <c r="K18" s="36">
        <v>10</v>
      </c>
      <c r="L18" s="36">
        <v>9</v>
      </c>
      <c r="M18" s="36">
        <v>9</v>
      </c>
      <c r="N18" s="36">
        <v>10</v>
      </c>
      <c r="O18" s="36">
        <v>14</v>
      </c>
      <c r="P18" s="36">
        <v>17</v>
      </c>
      <c r="Q18" s="36">
        <v>18</v>
      </c>
      <c r="R18" s="36">
        <v>19</v>
      </c>
      <c r="S18" s="36">
        <v>15</v>
      </c>
      <c r="T18" s="36">
        <v>15</v>
      </c>
      <c r="U18" s="36">
        <v>17</v>
      </c>
      <c r="V18" s="36">
        <v>15</v>
      </c>
      <c r="W18" s="36">
        <v>21</v>
      </c>
      <c r="X18" s="36">
        <v>18</v>
      </c>
      <c r="Y18" s="36">
        <v>19</v>
      </c>
      <c r="Z18" s="36">
        <v>19</v>
      </c>
      <c r="AA18" s="36">
        <v>17</v>
      </c>
      <c r="AB18" s="36">
        <v>19</v>
      </c>
      <c r="AC18" s="36">
        <v>79</v>
      </c>
      <c r="AD18" s="36">
        <v>73</v>
      </c>
      <c r="AE18" s="36">
        <v>60</v>
      </c>
      <c r="AF18" s="36">
        <v>56</v>
      </c>
      <c r="AG18" s="36">
        <v>51</v>
      </c>
      <c r="AH18" s="36">
        <v>48</v>
      </c>
      <c r="AI18" s="36">
        <v>46</v>
      </c>
      <c r="AJ18" s="36">
        <v>40</v>
      </c>
      <c r="AK18" s="36">
        <v>30</v>
      </c>
      <c r="AL18" s="36">
        <v>27</v>
      </c>
      <c r="AM18" s="36">
        <v>24</v>
      </c>
      <c r="AN18" s="36">
        <v>15</v>
      </c>
      <c r="AO18" s="36">
        <v>12</v>
      </c>
      <c r="AP18" s="36">
        <v>7</v>
      </c>
      <c r="AQ18" s="36"/>
      <c r="AR18" s="36">
        <v>4</v>
      </c>
      <c r="AS18" s="36">
        <v>4</v>
      </c>
      <c r="AT18" s="36">
        <v>17</v>
      </c>
      <c r="AU18" s="36">
        <v>476</v>
      </c>
      <c r="AV18" s="36">
        <v>45</v>
      </c>
      <c r="AW18" s="36">
        <v>49</v>
      </c>
      <c r="AX18" s="36">
        <v>213</v>
      </c>
      <c r="AY18" s="36">
        <v>21</v>
      </c>
      <c r="AZ18" s="283">
        <f t="shared" si="18"/>
        <v>868</v>
      </c>
      <c r="BA18" s="284">
        <f t="shared" si="19"/>
        <v>155</v>
      </c>
      <c r="BB18" s="285">
        <f t="shared" si="20"/>
        <v>109</v>
      </c>
      <c r="BC18" s="285">
        <f t="shared" si="21"/>
        <v>188</v>
      </c>
      <c r="BD18" s="285">
        <f t="shared" si="22"/>
        <v>301</v>
      </c>
      <c r="BE18" s="286">
        <f t="shared" si="23"/>
        <v>115</v>
      </c>
    </row>
    <row r="19" spans="1:57" ht="15" x14ac:dyDescent="0.25">
      <c r="A19" s="33">
        <v>9913</v>
      </c>
      <c r="B19" s="34" t="s">
        <v>45</v>
      </c>
      <c r="C19" s="1" t="s">
        <v>45</v>
      </c>
      <c r="D19" s="1" t="s">
        <v>47</v>
      </c>
      <c r="E19" s="1" t="s">
        <v>52</v>
      </c>
      <c r="F19" s="226" t="s">
        <v>113</v>
      </c>
      <c r="G19" s="1" t="s">
        <v>122</v>
      </c>
      <c r="H19" s="35">
        <f t="shared" si="17"/>
        <v>800</v>
      </c>
      <c r="I19" s="36">
        <v>8</v>
      </c>
      <c r="J19" s="36">
        <v>8</v>
      </c>
      <c r="K19" s="36">
        <v>9</v>
      </c>
      <c r="L19" s="36">
        <v>9</v>
      </c>
      <c r="M19" s="36">
        <v>9</v>
      </c>
      <c r="N19" s="36">
        <v>9</v>
      </c>
      <c r="O19" s="36">
        <v>13</v>
      </c>
      <c r="P19" s="36">
        <v>16</v>
      </c>
      <c r="Q19" s="36">
        <v>18</v>
      </c>
      <c r="R19" s="36">
        <v>16</v>
      </c>
      <c r="S19" s="36">
        <v>15</v>
      </c>
      <c r="T19" s="36">
        <v>14</v>
      </c>
      <c r="U19" s="36">
        <v>16</v>
      </c>
      <c r="V19" s="36">
        <v>14</v>
      </c>
      <c r="W19" s="36">
        <v>19</v>
      </c>
      <c r="X19" s="36">
        <v>16</v>
      </c>
      <c r="Y19" s="36">
        <v>18</v>
      </c>
      <c r="Z19" s="36">
        <v>19</v>
      </c>
      <c r="AA19" s="36">
        <v>15</v>
      </c>
      <c r="AB19" s="36">
        <v>18</v>
      </c>
      <c r="AC19" s="36">
        <v>74</v>
      </c>
      <c r="AD19" s="36">
        <v>68</v>
      </c>
      <c r="AE19" s="36">
        <v>57</v>
      </c>
      <c r="AF19" s="36">
        <v>52</v>
      </c>
      <c r="AG19" s="36">
        <v>47</v>
      </c>
      <c r="AH19" s="36">
        <v>45</v>
      </c>
      <c r="AI19" s="36">
        <v>43</v>
      </c>
      <c r="AJ19" s="36">
        <v>36</v>
      </c>
      <c r="AK19" s="36">
        <v>25</v>
      </c>
      <c r="AL19" s="36">
        <v>24</v>
      </c>
      <c r="AM19" s="36">
        <v>22</v>
      </c>
      <c r="AN19" s="36">
        <v>13</v>
      </c>
      <c r="AO19" s="36">
        <v>10</v>
      </c>
      <c r="AP19" s="36">
        <v>5</v>
      </c>
      <c r="AQ19" s="36">
        <v>0</v>
      </c>
      <c r="AR19" s="36">
        <v>2</v>
      </c>
      <c r="AS19" s="36">
        <v>3</v>
      </c>
      <c r="AT19" s="36">
        <v>15</v>
      </c>
      <c r="AU19" s="36">
        <v>445</v>
      </c>
      <c r="AV19" s="36">
        <v>39</v>
      </c>
      <c r="AW19" s="36">
        <v>42</v>
      </c>
      <c r="AX19" s="36">
        <v>182</v>
      </c>
      <c r="AY19" s="36">
        <v>18</v>
      </c>
      <c r="AZ19" s="283">
        <f t="shared" si="18"/>
        <v>800</v>
      </c>
      <c r="BA19" s="284">
        <f t="shared" si="19"/>
        <v>144</v>
      </c>
      <c r="BB19" s="285">
        <f t="shared" si="20"/>
        <v>102</v>
      </c>
      <c r="BC19" s="285">
        <f t="shared" si="21"/>
        <v>175</v>
      </c>
      <c r="BD19" s="285">
        <f t="shared" si="22"/>
        <v>280</v>
      </c>
      <c r="BE19" s="286">
        <f t="shared" si="23"/>
        <v>99</v>
      </c>
    </row>
    <row r="20" spans="1:57" ht="15" x14ac:dyDescent="0.25">
      <c r="A20" s="33">
        <v>6701</v>
      </c>
      <c r="B20" s="34" t="s">
        <v>45</v>
      </c>
      <c r="C20" s="1" t="s">
        <v>45</v>
      </c>
      <c r="D20" s="1" t="s">
        <v>47</v>
      </c>
      <c r="E20" s="1" t="s">
        <v>52</v>
      </c>
      <c r="F20" s="226" t="s">
        <v>113</v>
      </c>
      <c r="G20" s="1" t="s">
        <v>123</v>
      </c>
      <c r="H20" s="35">
        <f t="shared" si="17"/>
        <v>1133</v>
      </c>
      <c r="I20" s="36">
        <v>13</v>
      </c>
      <c r="J20" s="36">
        <v>12</v>
      </c>
      <c r="K20" s="36">
        <v>12</v>
      </c>
      <c r="L20" s="36">
        <v>14</v>
      </c>
      <c r="M20" s="36">
        <v>14</v>
      </c>
      <c r="N20" s="36">
        <v>15</v>
      </c>
      <c r="O20" s="36">
        <v>23</v>
      </c>
      <c r="P20" s="36">
        <v>25</v>
      </c>
      <c r="Q20" s="36">
        <v>25</v>
      </c>
      <c r="R20" s="36">
        <v>25</v>
      </c>
      <c r="S20" s="36">
        <v>22</v>
      </c>
      <c r="T20" s="36">
        <v>22</v>
      </c>
      <c r="U20" s="36">
        <v>26</v>
      </c>
      <c r="V20" s="36">
        <v>21</v>
      </c>
      <c r="W20" s="36">
        <v>29</v>
      </c>
      <c r="X20" s="36">
        <v>23</v>
      </c>
      <c r="Y20" s="36">
        <v>23</v>
      </c>
      <c r="Z20" s="36">
        <v>25</v>
      </c>
      <c r="AA20" s="36">
        <v>21</v>
      </c>
      <c r="AB20" s="36">
        <v>23</v>
      </c>
      <c r="AC20" s="36">
        <v>100</v>
      </c>
      <c r="AD20" s="36">
        <v>92</v>
      </c>
      <c r="AE20" s="36">
        <v>77</v>
      </c>
      <c r="AF20" s="36">
        <v>74</v>
      </c>
      <c r="AG20" s="36">
        <v>68</v>
      </c>
      <c r="AH20" s="36">
        <v>63</v>
      </c>
      <c r="AI20" s="36">
        <v>59</v>
      </c>
      <c r="AJ20" s="36">
        <v>50</v>
      </c>
      <c r="AK20" s="36">
        <v>37</v>
      </c>
      <c r="AL20" s="36">
        <v>33</v>
      </c>
      <c r="AM20" s="36">
        <v>28</v>
      </c>
      <c r="AN20" s="36">
        <v>18</v>
      </c>
      <c r="AO20" s="36">
        <v>13</v>
      </c>
      <c r="AP20" s="36">
        <v>8</v>
      </c>
      <c r="AQ20" s="36">
        <v>1</v>
      </c>
      <c r="AR20" s="36">
        <v>4</v>
      </c>
      <c r="AS20" s="36">
        <v>6</v>
      </c>
      <c r="AT20" s="36">
        <v>21</v>
      </c>
      <c r="AU20" s="36">
        <v>662</v>
      </c>
      <c r="AV20" s="36">
        <v>68</v>
      </c>
      <c r="AW20" s="36">
        <v>74</v>
      </c>
      <c r="AX20" s="36">
        <v>323</v>
      </c>
      <c r="AY20" s="36">
        <v>29</v>
      </c>
      <c r="AZ20" s="283">
        <f t="shared" si="18"/>
        <v>1133</v>
      </c>
      <c r="BA20" s="284">
        <f t="shared" si="19"/>
        <v>222</v>
      </c>
      <c r="BB20" s="285">
        <f t="shared" si="20"/>
        <v>147</v>
      </c>
      <c r="BC20" s="285">
        <f t="shared" si="21"/>
        <v>236</v>
      </c>
      <c r="BD20" s="285">
        <f t="shared" si="22"/>
        <v>391</v>
      </c>
      <c r="BE20" s="286">
        <f t="shared" si="23"/>
        <v>137</v>
      </c>
    </row>
    <row r="21" spans="1:57" ht="15" x14ac:dyDescent="0.25">
      <c r="A21" s="259" t="s">
        <v>55</v>
      </c>
      <c r="B21" s="260" t="s">
        <v>45</v>
      </c>
      <c r="C21" s="261" t="s">
        <v>45</v>
      </c>
      <c r="D21" s="261" t="s">
        <v>47</v>
      </c>
      <c r="E21" s="261" t="s">
        <v>56</v>
      </c>
      <c r="F21" s="261"/>
      <c r="G21" s="261"/>
      <c r="H21" s="262">
        <f t="shared" si="17"/>
        <v>4405</v>
      </c>
      <c r="I21" s="263">
        <v>71</v>
      </c>
      <c r="J21" s="263">
        <v>65</v>
      </c>
      <c r="K21" s="263">
        <v>71</v>
      </c>
      <c r="L21" s="263">
        <v>63</v>
      </c>
      <c r="M21" s="263">
        <v>60</v>
      </c>
      <c r="N21" s="263">
        <v>66</v>
      </c>
      <c r="O21" s="263">
        <v>107</v>
      </c>
      <c r="P21" s="263">
        <v>77</v>
      </c>
      <c r="Q21" s="263">
        <v>85</v>
      </c>
      <c r="R21" s="263">
        <v>84</v>
      </c>
      <c r="S21" s="263">
        <v>74</v>
      </c>
      <c r="T21" s="263">
        <v>118</v>
      </c>
      <c r="U21" s="263">
        <v>78</v>
      </c>
      <c r="V21" s="263">
        <v>98</v>
      </c>
      <c r="W21" s="263">
        <v>99</v>
      </c>
      <c r="X21" s="263">
        <v>95</v>
      </c>
      <c r="Y21" s="263">
        <v>95</v>
      </c>
      <c r="Z21" s="263">
        <v>98</v>
      </c>
      <c r="AA21" s="263">
        <v>92</v>
      </c>
      <c r="AB21" s="263">
        <v>104</v>
      </c>
      <c r="AC21" s="263">
        <v>452</v>
      </c>
      <c r="AD21" s="263">
        <v>382</v>
      </c>
      <c r="AE21" s="263">
        <v>324</v>
      </c>
      <c r="AF21" s="263">
        <v>319</v>
      </c>
      <c r="AG21" s="263">
        <v>266</v>
      </c>
      <c r="AH21" s="263">
        <v>223</v>
      </c>
      <c r="AI21" s="263">
        <v>176</v>
      </c>
      <c r="AJ21" s="263">
        <v>155</v>
      </c>
      <c r="AK21" s="263">
        <v>143</v>
      </c>
      <c r="AL21" s="263">
        <v>108</v>
      </c>
      <c r="AM21" s="263">
        <v>79</v>
      </c>
      <c r="AN21" s="263">
        <v>42</v>
      </c>
      <c r="AO21" s="263">
        <v>22</v>
      </c>
      <c r="AP21" s="263">
        <v>14</v>
      </c>
      <c r="AQ21" s="264">
        <v>0</v>
      </c>
      <c r="AR21" s="263">
        <v>25</v>
      </c>
      <c r="AS21" s="265">
        <v>46</v>
      </c>
      <c r="AT21" s="263">
        <v>109</v>
      </c>
      <c r="AU21" s="266">
        <v>2220</v>
      </c>
      <c r="AV21" s="263">
        <v>248</v>
      </c>
      <c r="AW21" s="263">
        <v>243</v>
      </c>
      <c r="AX21" s="263">
        <v>967</v>
      </c>
      <c r="AY21" s="266">
        <v>102</v>
      </c>
      <c r="AZ21" s="267">
        <f t="shared" si="18"/>
        <v>4405</v>
      </c>
      <c r="BA21" s="268">
        <f t="shared" si="19"/>
        <v>941</v>
      </c>
      <c r="BB21" s="269">
        <f t="shared" si="20"/>
        <v>563</v>
      </c>
      <c r="BC21" s="269">
        <f t="shared" si="21"/>
        <v>1030</v>
      </c>
      <c r="BD21" s="269">
        <f t="shared" si="22"/>
        <v>1463</v>
      </c>
      <c r="BE21" s="270">
        <f t="shared" si="23"/>
        <v>408</v>
      </c>
    </row>
    <row r="22" spans="1:57" ht="15" x14ac:dyDescent="0.25">
      <c r="A22" s="224">
        <v>2970</v>
      </c>
      <c r="B22" s="225" t="s">
        <v>45</v>
      </c>
      <c r="C22" s="226" t="s">
        <v>45</v>
      </c>
      <c r="D22" s="226" t="s">
        <v>47</v>
      </c>
      <c r="E22" s="226" t="s">
        <v>56</v>
      </c>
      <c r="F22" s="226" t="s">
        <v>113</v>
      </c>
      <c r="G22" s="226" t="s">
        <v>124</v>
      </c>
      <c r="H22" s="35">
        <f t="shared" si="17"/>
        <v>1077</v>
      </c>
      <c r="I22" s="36">
        <v>22</v>
      </c>
      <c r="J22" s="36">
        <v>20</v>
      </c>
      <c r="K22" s="36">
        <v>21</v>
      </c>
      <c r="L22" s="36">
        <v>17</v>
      </c>
      <c r="M22" s="36">
        <v>15</v>
      </c>
      <c r="N22" s="36">
        <v>15</v>
      </c>
      <c r="O22" s="36">
        <v>24</v>
      </c>
      <c r="P22" s="36">
        <v>20</v>
      </c>
      <c r="Q22" s="36">
        <v>23</v>
      </c>
      <c r="R22" s="36">
        <v>21</v>
      </c>
      <c r="S22" s="36">
        <v>19</v>
      </c>
      <c r="T22" s="36">
        <v>31</v>
      </c>
      <c r="U22" s="36">
        <v>22</v>
      </c>
      <c r="V22" s="36">
        <v>24</v>
      </c>
      <c r="W22" s="36">
        <v>25</v>
      </c>
      <c r="X22" s="36">
        <v>22</v>
      </c>
      <c r="Y22" s="36">
        <v>22</v>
      </c>
      <c r="Z22" s="36">
        <v>23</v>
      </c>
      <c r="AA22" s="36">
        <v>21</v>
      </c>
      <c r="AB22" s="36">
        <v>25</v>
      </c>
      <c r="AC22" s="36">
        <v>107</v>
      </c>
      <c r="AD22" s="36">
        <v>91</v>
      </c>
      <c r="AE22" s="36">
        <v>80</v>
      </c>
      <c r="AF22" s="36">
        <v>76</v>
      </c>
      <c r="AG22" s="36">
        <v>63</v>
      </c>
      <c r="AH22" s="36">
        <v>52</v>
      </c>
      <c r="AI22" s="36">
        <v>43</v>
      </c>
      <c r="AJ22" s="36">
        <v>38</v>
      </c>
      <c r="AK22" s="36">
        <v>34</v>
      </c>
      <c r="AL22" s="36">
        <v>24</v>
      </c>
      <c r="AM22" s="36">
        <v>19</v>
      </c>
      <c r="AN22" s="36">
        <v>10</v>
      </c>
      <c r="AO22" s="36">
        <v>5</v>
      </c>
      <c r="AP22" s="36">
        <v>3</v>
      </c>
      <c r="AQ22" s="36">
        <v>0</v>
      </c>
      <c r="AR22" s="36">
        <v>5</v>
      </c>
      <c r="AS22" s="36">
        <v>9</v>
      </c>
      <c r="AT22" s="36">
        <v>26</v>
      </c>
      <c r="AU22" s="36">
        <v>532</v>
      </c>
      <c r="AV22" s="36">
        <v>57</v>
      </c>
      <c r="AW22" s="36">
        <v>58</v>
      </c>
      <c r="AX22" s="36">
        <v>232</v>
      </c>
      <c r="AY22" s="36">
        <v>24</v>
      </c>
      <c r="AZ22" s="283">
        <f t="shared" si="18"/>
        <v>1077</v>
      </c>
      <c r="BA22" s="284">
        <f t="shared" si="19"/>
        <v>248</v>
      </c>
      <c r="BB22" s="285">
        <f t="shared" si="20"/>
        <v>138</v>
      </c>
      <c r="BC22" s="285">
        <f t="shared" si="21"/>
        <v>244</v>
      </c>
      <c r="BD22" s="285">
        <f t="shared" si="22"/>
        <v>352</v>
      </c>
      <c r="BE22" s="286">
        <f t="shared" si="23"/>
        <v>95</v>
      </c>
    </row>
    <row r="23" spans="1:57" ht="15" x14ac:dyDescent="0.25">
      <c r="A23" s="224">
        <v>2968</v>
      </c>
      <c r="B23" s="225" t="s">
        <v>45</v>
      </c>
      <c r="C23" s="226" t="s">
        <v>45</v>
      </c>
      <c r="D23" s="226" t="s">
        <v>47</v>
      </c>
      <c r="E23" s="226" t="s">
        <v>56</v>
      </c>
      <c r="F23" s="226" t="s">
        <v>113</v>
      </c>
      <c r="G23" s="226" t="s">
        <v>125</v>
      </c>
      <c r="H23" s="35">
        <f t="shared" si="17"/>
        <v>1106</v>
      </c>
      <c r="I23" s="36">
        <v>19</v>
      </c>
      <c r="J23" s="36">
        <v>16</v>
      </c>
      <c r="K23" s="36">
        <v>18</v>
      </c>
      <c r="L23" s="36">
        <v>17</v>
      </c>
      <c r="M23" s="36">
        <v>16</v>
      </c>
      <c r="N23" s="36">
        <v>18</v>
      </c>
      <c r="O23" s="36">
        <v>28</v>
      </c>
      <c r="P23" s="36">
        <v>20</v>
      </c>
      <c r="Q23" s="36">
        <v>23</v>
      </c>
      <c r="R23" s="36">
        <v>23</v>
      </c>
      <c r="S23" s="36">
        <v>21</v>
      </c>
      <c r="T23" s="36">
        <v>32</v>
      </c>
      <c r="U23" s="36">
        <v>20</v>
      </c>
      <c r="V23" s="36">
        <v>25</v>
      </c>
      <c r="W23" s="36">
        <v>25</v>
      </c>
      <c r="X23" s="36">
        <v>24</v>
      </c>
      <c r="Y23" s="36">
        <v>23</v>
      </c>
      <c r="Z23" s="36">
        <v>25</v>
      </c>
      <c r="AA23" s="36">
        <v>23</v>
      </c>
      <c r="AB23" s="36">
        <v>26</v>
      </c>
      <c r="AC23" s="36">
        <v>113</v>
      </c>
      <c r="AD23" s="36">
        <v>92</v>
      </c>
      <c r="AE23" s="36">
        <v>81</v>
      </c>
      <c r="AF23" s="36">
        <v>78</v>
      </c>
      <c r="AG23" s="36">
        <v>65</v>
      </c>
      <c r="AH23" s="36">
        <v>54</v>
      </c>
      <c r="AI23" s="36">
        <v>42</v>
      </c>
      <c r="AJ23" s="36">
        <v>37</v>
      </c>
      <c r="AK23" s="36">
        <v>35</v>
      </c>
      <c r="AL23" s="36">
        <v>26</v>
      </c>
      <c r="AM23" s="36">
        <v>20</v>
      </c>
      <c r="AN23" s="36">
        <v>11</v>
      </c>
      <c r="AO23" s="36">
        <v>6</v>
      </c>
      <c r="AP23" s="36">
        <v>4</v>
      </c>
      <c r="AQ23" s="36">
        <v>0</v>
      </c>
      <c r="AR23" s="36">
        <v>7</v>
      </c>
      <c r="AS23" s="36">
        <v>12</v>
      </c>
      <c r="AT23" s="36">
        <v>29</v>
      </c>
      <c r="AU23" s="36">
        <v>541</v>
      </c>
      <c r="AV23" s="36">
        <v>60</v>
      </c>
      <c r="AW23" s="36">
        <v>60</v>
      </c>
      <c r="AX23" s="36">
        <v>234</v>
      </c>
      <c r="AY23" s="36">
        <v>26</v>
      </c>
      <c r="AZ23" s="283">
        <f t="shared" si="18"/>
        <v>1106</v>
      </c>
      <c r="BA23" s="284">
        <f t="shared" si="19"/>
        <v>251</v>
      </c>
      <c r="BB23" s="285">
        <f t="shared" si="20"/>
        <v>142</v>
      </c>
      <c r="BC23" s="285">
        <f t="shared" si="21"/>
        <v>254</v>
      </c>
      <c r="BD23" s="285">
        <f t="shared" si="22"/>
        <v>357</v>
      </c>
      <c r="BE23" s="286">
        <f t="shared" si="23"/>
        <v>102</v>
      </c>
    </row>
    <row r="24" spans="1:57" ht="15" x14ac:dyDescent="0.25">
      <c r="A24" s="224">
        <v>2969</v>
      </c>
      <c r="B24" s="225" t="s">
        <v>45</v>
      </c>
      <c r="C24" s="226" t="s">
        <v>45</v>
      </c>
      <c r="D24" s="226" t="s">
        <v>47</v>
      </c>
      <c r="E24" s="226" t="s">
        <v>56</v>
      </c>
      <c r="F24" s="226" t="s">
        <v>113</v>
      </c>
      <c r="G24" s="226" t="s">
        <v>126</v>
      </c>
      <c r="H24" s="35">
        <f t="shared" si="17"/>
        <v>331</v>
      </c>
      <c r="I24" s="36">
        <v>3</v>
      </c>
      <c r="J24" s="36">
        <v>4</v>
      </c>
      <c r="K24" s="36">
        <v>5</v>
      </c>
      <c r="L24" s="36">
        <v>3</v>
      </c>
      <c r="M24" s="36">
        <v>2</v>
      </c>
      <c r="N24" s="36">
        <v>3</v>
      </c>
      <c r="O24" s="36">
        <v>5</v>
      </c>
      <c r="P24" s="36">
        <v>5</v>
      </c>
      <c r="Q24" s="36">
        <v>6</v>
      </c>
      <c r="R24" s="36">
        <v>6</v>
      </c>
      <c r="S24" s="36">
        <v>4</v>
      </c>
      <c r="T24" s="36">
        <v>7</v>
      </c>
      <c r="U24" s="36">
        <v>5</v>
      </c>
      <c r="V24" s="36">
        <v>8</v>
      </c>
      <c r="W24" s="36">
        <v>8</v>
      </c>
      <c r="X24" s="36">
        <v>8</v>
      </c>
      <c r="Y24" s="36">
        <v>8</v>
      </c>
      <c r="Z24" s="36">
        <v>8</v>
      </c>
      <c r="AA24" s="36">
        <v>7</v>
      </c>
      <c r="AB24" s="36">
        <v>9</v>
      </c>
      <c r="AC24" s="36">
        <v>37</v>
      </c>
      <c r="AD24" s="36">
        <v>29</v>
      </c>
      <c r="AE24" s="36">
        <v>25</v>
      </c>
      <c r="AF24" s="36">
        <v>24</v>
      </c>
      <c r="AG24" s="36">
        <v>20</v>
      </c>
      <c r="AH24" s="36">
        <v>17</v>
      </c>
      <c r="AI24" s="36">
        <v>14</v>
      </c>
      <c r="AJ24" s="36">
        <v>13</v>
      </c>
      <c r="AK24" s="36">
        <v>12</v>
      </c>
      <c r="AL24" s="36">
        <v>10</v>
      </c>
      <c r="AM24" s="36">
        <v>8</v>
      </c>
      <c r="AN24" s="36">
        <v>4</v>
      </c>
      <c r="AO24" s="36">
        <v>2</v>
      </c>
      <c r="AP24" s="36">
        <v>2</v>
      </c>
      <c r="AQ24" s="36">
        <v>0</v>
      </c>
      <c r="AR24" s="36">
        <v>1</v>
      </c>
      <c r="AS24" s="36">
        <v>4</v>
      </c>
      <c r="AT24" s="36">
        <v>9</v>
      </c>
      <c r="AU24" s="36">
        <v>158</v>
      </c>
      <c r="AV24" s="36">
        <v>20</v>
      </c>
      <c r="AW24" s="36">
        <v>16</v>
      </c>
      <c r="AX24" s="36">
        <v>74</v>
      </c>
      <c r="AY24" s="36">
        <v>7</v>
      </c>
      <c r="AZ24" s="283">
        <f t="shared" si="18"/>
        <v>331</v>
      </c>
      <c r="BA24" s="284">
        <f t="shared" si="19"/>
        <v>53</v>
      </c>
      <c r="BB24" s="285">
        <f t="shared" si="20"/>
        <v>45</v>
      </c>
      <c r="BC24" s="285">
        <f t="shared" si="21"/>
        <v>82</v>
      </c>
      <c r="BD24" s="285">
        <f t="shared" si="22"/>
        <v>113</v>
      </c>
      <c r="BE24" s="286">
        <f t="shared" si="23"/>
        <v>38</v>
      </c>
    </row>
    <row r="25" spans="1:57" ht="15" x14ac:dyDescent="0.25">
      <c r="A25" s="224">
        <v>7404</v>
      </c>
      <c r="B25" s="225" t="s">
        <v>45</v>
      </c>
      <c r="C25" s="226" t="s">
        <v>45</v>
      </c>
      <c r="D25" s="226" t="s">
        <v>47</v>
      </c>
      <c r="E25" s="226" t="s">
        <v>56</v>
      </c>
      <c r="F25" s="226" t="s">
        <v>113</v>
      </c>
      <c r="G25" s="226" t="s">
        <v>127</v>
      </c>
      <c r="H25" s="35">
        <f t="shared" si="17"/>
        <v>327</v>
      </c>
      <c r="I25" s="36">
        <v>5</v>
      </c>
      <c r="J25" s="36">
        <v>5</v>
      </c>
      <c r="K25" s="36">
        <v>6</v>
      </c>
      <c r="L25" s="36">
        <v>4</v>
      </c>
      <c r="M25" s="36">
        <v>4</v>
      </c>
      <c r="N25" s="36">
        <v>4</v>
      </c>
      <c r="O25" s="36">
        <v>6</v>
      </c>
      <c r="P25" s="36">
        <v>5</v>
      </c>
      <c r="Q25" s="36">
        <v>6</v>
      </c>
      <c r="R25" s="36">
        <v>6</v>
      </c>
      <c r="S25" s="36">
        <v>4</v>
      </c>
      <c r="T25" s="36">
        <v>7</v>
      </c>
      <c r="U25" s="36">
        <v>5</v>
      </c>
      <c r="V25" s="36">
        <v>9</v>
      </c>
      <c r="W25" s="36">
        <v>8</v>
      </c>
      <c r="X25" s="36">
        <v>8</v>
      </c>
      <c r="Y25" s="36">
        <v>8</v>
      </c>
      <c r="Z25" s="36">
        <v>8</v>
      </c>
      <c r="AA25" s="36">
        <v>7</v>
      </c>
      <c r="AB25" s="36">
        <v>9</v>
      </c>
      <c r="AC25" s="36">
        <v>35</v>
      </c>
      <c r="AD25" s="36">
        <v>27</v>
      </c>
      <c r="AE25" s="36">
        <v>23</v>
      </c>
      <c r="AF25" s="36">
        <v>24</v>
      </c>
      <c r="AG25" s="36">
        <v>19</v>
      </c>
      <c r="AH25" s="36">
        <v>17</v>
      </c>
      <c r="AI25" s="36">
        <v>13</v>
      </c>
      <c r="AJ25" s="36">
        <v>11</v>
      </c>
      <c r="AK25" s="36">
        <v>11</v>
      </c>
      <c r="AL25" s="36">
        <v>9</v>
      </c>
      <c r="AM25" s="36">
        <v>7</v>
      </c>
      <c r="AN25" s="36">
        <v>4</v>
      </c>
      <c r="AO25" s="36">
        <v>2</v>
      </c>
      <c r="AP25" s="36">
        <v>1</v>
      </c>
      <c r="AQ25" s="36">
        <v>0</v>
      </c>
      <c r="AR25" s="36">
        <v>1</v>
      </c>
      <c r="AS25" s="36">
        <v>3</v>
      </c>
      <c r="AT25" s="36">
        <v>7</v>
      </c>
      <c r="AU25" s="36">
        <v>154</v>
      </c>
      <c r="AV25" s="36">
        <v>18</v>
      </c>
      <c r="AW25" s="36">
        <v>15</v>
      </c>
      <c r="AX25" s="36">
        <v>70</v>
      </c>
      <c r="AY25" s="36">
        <v>7</v>
      </c>
      <c r="AZ25" s="283">
        <f t="shared" si="18"/>
        <v>327</v>
      </c>
      <c r="BA25" s="284">
        <f t="shared" si="19"/>
        <v>62</v>
      </c>
      <c r="BB25" s="285">
        <f t="shared" si="20"/>
        <v>46</v>
      </c>
      <c r="BC25" s="285">
        <f t="shared" si="21"/>
        <v>78</v>
      </c>
      <c r="BD25" s="285">
        <f t="shared" si="22"/>
        <v>107</v>
      </c>
      <c r="BE25" s="286">
        <f t="shared" si="23"/>
        <v>34</v>
      </c>
    </row>
    <row r="26" spans="1:57" ht="15" x14ac:dyDescent="0.25">
      <c r="A26" s="224">
        <v>7403</v>
      </c>
      <c r="B26" s="225" t="s">
        <v>45</v>
      </c>
      <c r="C26" s="226" t="s">
        <v>45</v>
      </c>
      <c r="D26" s="226" t="s">
        <v>47</v>
      </c>
      <c r="E26" s="226" t="s">
        <v>56</v>
      </c>
      <c r="F26" s="226" t="s">
        <v>113</v>
      </c>
      <c r="G26" s="226" t="s">
        <v>128</v>
      </c>
      <c r="H26" s="35">
        <f t="shared" si="17"/>
        <v>1564</v>
      </c>
      <c r="I26" s="36">
        <v>22</v>
      </c>
      <c r="J26" s="36">
        <v>20</v>
      </c>
      <c r="K26" s="36">
        <v>21</v>
      </c>
      <c r="L26" s="36">
        <v>22</v>
      </c>
      <c r="M26" s="36">
        <v>23</v>
      </c>
      <c r="N26" s="36">
        <v>26</v>
      </c>
      <c r="O26" s="36">
        <v>44</v>
      </c>
      <c r="P26" s="36">
        <v>27</v>
      </c>
      <c r="Q26" s="36">
        <v>27</v>
      </c>
      <c r="R26" s="36">
        <v>28</v>
      </c>
      <c r="S26" s="36">
        <v>26</v>
      </c>
      <c r="T26" s="36">
        <v>41</v>
      </c>
      <c r="U26" s="36">
        <v>26</v>
      </c>
      <c r="V26" s="36">
        <v>32</v>
      </c>
      <c r="W26" s="36">
        <v>33</v>
      </c>
      <c r="X26" s="36">
        <v>33</v>
      </c>
      <c r="Y26" s="36">
        <v>34</v>
      </c>
      <c r="Z26" s="36">
        <v>34</v>
      </c>
      <c r="AA26" s="36">
        <v>34</v>
      </c>
      <c r="AB26" s="36">
        <v>35</v>
      </c>
      <c r="AC26" s="36">
        <v>160</v>
      </c>
      <c r="AD26" s="36">
        <v>143</v>
      </c>
      <c r="AE26" s="36">
        <v>115</v>
      </c>
      <c r="AF26" s="36">
        <v>117</v>
      </c>
      <c r="AG26" s="36">
        <v>99</v>
      </c>
      <c r="AH26" s="36">
        <v>83</v>
      </c>
      <c r="AI26" s="36">
        <v>64</v>
      </c>
      <c r="AJ26" s="36">
        <v>56</v>
      </c>
      <c r="AK26" s="36">
        <v>51</v>
      </c>
      <c r="AL26" s="36">
        <v>39</v>
      </c>
      <c r="AM26" s="36">
        <v>25</v>
      </c>
      <c r="AN26" s="36">
        <v>13</v>
      </c>
      <c r="AO26" s="36">
        <v>7</v>
      </c>
      <c r="AP26" s="36">
        <v>4</v>
      </c>
      <c r="AQ26" s="36">
        <v>0</v>
      </c>
      <c r="AR26" s="36">
        <v>11</v>
      </c>
      <c r="AS26" s="36">
        <v>18</v>
      </c>
      <c r="AT26" s="36">
        <v>38</v>
      </c>
      <c r="AU26" s="36">
        <v>835</v>
      </c>
      <c r="AV26" s="36">
        <v>93</v>
      </c>
      <c r="AW26" s="36">
        <v>94</v>
      </c>
      <c r="AX26" s="36">
        <v>357</v>
      </c>
      <c r="AY26" s="36">
        <v>38</v>
      </c>
      <c r="AZ26" s="283">
        <f t="shared" si="18"/>
        <v>1564</v>
      </c>
      <c r="BA26" s="284">
        <f t="shared" si="19"/>
        <v>327</v>
      </c>
      <c r="BB26" s="285">
        <f t="shared" si="20"/>
        <v>192</v>
      </c>
      <c r="BC26" s="285">
        <f t="shared" si="21"/>
        <v>372</v>
      </c>
      <c r="BD26" s="285">
        <f t="shared" si="22"/>
        <v>534</v>
      </c>
      <c r="BE26" s="286">
        <f t="shared" si="23"/>
        <v>139</v>
      </c>
    </row>
    <row r="27" spans="1:57" ht="15" x14ac:dyDescent="0.25">
      <c r="A27" s="259" t="s">
        <v>59</v>
      </c>
      <c r="B27" s="260" t="s">
        <v>45</v>
      </c>
      <c r="C27" s="261" t="s">
        <v>45</v>
      </c>
      <c r="D27" s="261" t="s">
        <v>47</v>
      </c>
      <c r="E27" s="261" t="s">
        <v>60</v>
      </c>
      <c r="F27" s="261"/>
      <c r="G27" s="261"/>
      <c r="H27" s="262">
        <f t="shared" si="17"/>
        <v>8330</v>
      </c>
      <c r="I27" s="263">
        <v>67</v>
      </c>
      <c r="J27" s="263">
        <v>58</v>
      </c>
      <c r="K27" s="263">
        <v>89</v>
      </c>
      <c r="L27" s="263">
        <v>96</v>
      </c>
      <c r="M27" s="263">
        <v>96</v>
      </c>
      <c r="N27" s="263">
        <v>77</v>
      </c>
      <c r="O27" s="263">
        <v>168</v>
      </c>
      <c r="P27" s="263">
        <v>149</v>
      </c>
      <c r="Q27" s="263">
        <v>153</v>
      </c>
      <c r="R27" s="263">
        <v>154</v>
      </c>
      <c r="S27" s="263">
        <v>172</v>
      </c>
      <c r="T27" s="263">
        <v>229</v>
      </c>
      <c r="U27" s="263">
        <v>163</v>
      </c>
      <c r="V27" s="263">
        <v>168</v>
      </c>
      <c r="W27" s="263">
        <v>172</v>
      </c>
      <c r="X27" s="263">
        <v>210</v>
      </c>
      <c r="Y27" s="263">
        <v>193</v>
      </c>
      <c r="Z27" s="263">
        <v>208</v>
      </c>
      <c r="AA27" s="263">
        <v>170</v>
      </c>
      <c r="AB27" s="263">
        <v>185</v>
      </c>
      <c r="AC27" s="263">
        <v>845</v>
      </c>
      <c r="AD27" s="263">
        <v>670</v>
      </c>
      <c r="AE27" s="263">
        <v>684</v>
      </c>
      <c r="AF27" s="263">
        <v>561</v>
      </c>
      <c r="AG27" s="263">
        <v>535</v>
      </c>
      <c r="AH27" s="263">
        <v>453</v>
      </c>
      <c r="AI27" s="263">
        <v>467</v>
      </c>
      <c r="AJ27" s="263">
        <v>309</v>
      </c>
      <c r="AK27" s="263">
        <v>232</v>
      </c>
      <c r="AL27" s="263">
        <v>199</v>
      </c>
      <c r="AM27" s="263">
        <v>174</v>
      </c>
      <c r="AN27" s="263">
        <v>138</v>
      </c>
      <c r="AO27" s="263">
        <v>52</v>
      </c>
      <c r="AP27" s="263">
        <v>34</v>
      </c>
      <c r="AQ27" s="264">
        <v>0</v>
      </c>
      <c r="AR27" s="263">
        <v>25</v>
      </c>
      <c r="AS27" s="265">
        <v>42</v>
      </c>
      <c r="AT27" s="263">
        <v>154</v>
      </c>
      <c r="AU27" s="266">
        <v>4225</v>
      </c>
      <c r="AV27" s="263">
        <v>477</v>
      </c>
      <c r="AW27" s="263">
        <v>513</v>
      </c>
      <c r="AX27" s="263">
        <v>1860</v>
      </c>
      <c r="AY27" s="266">
        <v>156</v>
      </c>
      <c r="AZ27" s="267">
        <f t="shared" si="18"/>
        <v>8330</v>
      </c>
      <c r="BA27" s="268">
        <f t="shared" si="19"/>
        <v>1508</v>
      </c>
      <c r="BB27" s="269">
        <f t="shared" si="20"/>
        <v>1114</v>
      </c>
      <c r="BC27" s="269">
        <f t="shared" si="21"/>
        <v>1870</v>
      </c>
      <c r="BD27" s="269">
        <f t="shared" si="22"/>
        <v>3009</v>
      </c>
      <c r="BE27" s="270">
        <f t="shared" si="23"/>
        <v>829</v>
      </c>
    </row>
    <row r="28" spans="1:57" ht="15" x14ac:dyDescent="0.25">
      <c r="A28" s="33">
        <v>2971</v>
      </c>
      <c r="B28" s="34" t="s">
        <v>45</v>
      </c>
      <c r="C28" s="1" t="s">
        <v>45</v>
      </c>
      <c r="D28" s="1" t="s">
        <v>47</v>
      </c>
      <c r="E28" s="1" t="s">
        <v>60</v>
      </c>
      <c r="F28" s="226" t="s">
        <v>113</v>
      </c>
      <c r="G28" s="1" t="s">
        <v>129</v>
      </c>
      <c r="H28" s="35">
        <f t="shared" si="17"/>
        <v>1311</v>
      </c>
      <c r="I28" s="36">
        <v>14</v>
      </c>
      <c r="J28" s="36">
        <v>10</v>
      </c>
      <c r="K28" s="36">
        <v>16</v>
      </c>
      <c r="L28" s="36">
        <v>16</v>
      </c>
      <c r="M28" s="36">
        <v>17</v>
      </c>
      <c r="N28" s="36">
        <v>12</v>
      </c>
      <c r="O28" s="36">
        <v>27</v>
      </c>
      <c r="P28" s="36">
        <v>24</v>
      </c>
      <c r="Q28" s="36">
        <v>26</v>
      </c>
      <c r="R28" s="36">
        <v>25</v>
      </c>
      <c r="S28" s="36">
        <v>26</v>
      </c>
      <c r="T28" s="36">
        <v>34</v>
      </c>
      <c r="U28" s="36">
        <v>26</v>
      </c>
      <c r="V28" s="36">
        <v>26</v>
      </c>
      <c r="W28" s="36">
        <v>26</v>
      </c>
      <c r="X28" s="36">
        <v>31</v>
      </c>
      <c r="Y28" s="36">
        <v>31</v>
      </c>
      <c r="Z28" s="36">
        <v>31</v>
      </c>
      <c r="AA28" s="36">
        <v>27</v>
      </c>
      <c r="AB28" s="36">
        <v>31</v>
      </c>
      <c r="AC28" s="36">
        <v>133</v>
      </c>
      <c r="AD28" s="36">
        <v>105</v>
      </c>
      <c r="AE28" s="36">
        <v>106</v>
      </c>
      <c r="AF28" s="36">
        <v>89</v>
      </c>
      <c r="AG28" s="36">
        <v>84</v>
      </c>
      <c r="AH28" s="36">
        <v>68</v>
      </c>
      <c r="AI28" s="36">
        <v>73</v>
      </c>
      <c r="AJ28" s="36">
        <v>48</v>
      </c>
      <c r="AK28" s="36">
        <v>36</v>
      </c>
      <c r="AL28" s="36">
        <v>33</v>
      </c>
      <c r="AM28" s="36">
        <v>28</v>
      </c>
      <c r="AN28" s="36">
        <v>20</v>
      </c>
      <c r="AO28" s="36">
        <v>7</v>
      </c>
      <c r="AP28" s="36">
        <v>5</v>
      </c>
      <c r="AQ28" s="36">
        <v>0</v>
      </c>
      <c r="AR28" s="36">
        <v>4</v>
      </c>
      <c r="AS28" s="36">
        <v>7</v>
      </c>
      <c r="AT28" s="36">
        <v>25</v>
      </c>
      <c r="AU28" s="36">
        <v>598</v>
      </c>
      <c r="AV28" s="36">
        <v>68</v>
      </c>
      <c r="AW28" s="36">
        <v>79</v>
      </c>
      <c r="AX28" s="36">
        <v>268</v>
      </c>
      <c r="AY28" s="36">
        <v>23</v>
      </c>
      <c r="AZ28" s="283">
        <f t="shared" si="18"/>
        <v>1311</v>
      </c>
      <c r="BA28" s="284">
        <f t="shared" si="19"/>
        <v>247</v>
      </c>
      <c r="BB28" s="285">
        <f t="shared" si="20"/>
        <v>171</v>
      </c>
      <c r="BC28" s="285">
        <f t="shared" si="21"/>
        <v>296</v>
      </c>
      <c r="BD28" s="285">
        <f t="shared" si="22"/>
        <v>468</v>
      </c>
      <c r="BE28" s="286">
        <f t="shared" si="23"/>
        <v>129</v>
      </c>
    </row>
    <row r="29" spans="1:57" ht="15" x14ac:dyDescent="0.25">
      <c r="A29" s="33">
        <v>2972</v>
      </c>
      <c r="B29" s="34" t="s">
        <v>45</v>
      </c>
      <c r="C29" s="1" t="s">
        <v>45</v>
      </c>
      <c r="D29" s="1" t="s">
        <v>47</v>
      </c>
      <c r="E29" s="1" t="s">
        <v>60</v>
      </c>
      <c r="F29" s="226" t="s">
        <v>113</v>
      </c>
      <c r="G29" s="1" t="s">
        <v>130</v>
      </c>
      <c r="H29" s="35">
        <f t="shared" si="17"/>
        <v>1411</v>
      </c>
      <c r="I29" s="36">
        <v>14</v>
      </c>
      <c r="J29" s="36">
        <v>10</v>
      </c>
      <c r="K29" s="36">
        <v>16</v>
      </c>
      <c r="L29" s="36">
        <v>16</v>
      </c>
      <c r="M29" s="36">
        <v>17</v>
      </c>
      <c r="N29" s="36">
        <v>13</v>
      </c>
      <c r="O29" s="36">
        <v>27</v>
      </c>
      <c r="P29" s="36">
        <v>26</v>
      </c>
      <c r="Q29" s="36">
        <v>28</v>
      </c>
      <c r="R29" s="36">
        <v>25</v>
      </c>
      <c r="S29" s="36">
        <v>27</v>
      </c>
      <c r="T29" s="36">
        <v>37</v>
      </c>
      <c r="U29" s="36">
        <v>27</v>
      </c>
      <c r="V29" s="36">
        <v>28</v>
      </c>
      <c r="W29" s="36">
        <v>29</v>
      </c>
      <c r="X29" s="36">
        <v>35</v>
      </c>
      <c r="Y29" s="36">
        <v>33</v>
      </c>
      <c r="Z29" s="36">
        <v>35</v>
      </c>
      <c r="AA29" s="36">
        <v>29</v>
      </c>
      <c r="AB29" s="36">
        <v>32</v>
      </c>
      <c r="AC29" s="36">
        <v>143</v>
      </c>
      <c r="AD29" s="36">
        <v>114</v>
      </c>
      <c r="AE29" s="36">
        <v>116</v>
      </c>
      <c r="AF29" s="36">
        <v>97</v>
      </c>
      <c r="AG29" s="36">
        <v>91</v>
      </c>
      <c r="AH29" s="36">
        <v>76</v>
      </c>
      <c r="AI29" s="36">
        <v>78</v>
      </c>
      <c r="AJ29" s="36">
        <v>50</v>
      </c>
      <c r="AK29" s="36">
        <v>38</v>
      </c>
      <c r="AL29" s="36">
        <v>35</v>
      </c>
      <c r="AM29" s="36">
        <v>30</v>
      </c>
      <c r="AN29" s="36">
        <v>25</v>
      </c>
      <c r="AO29" s="36">
        <v>8</v>
      </c>
      <c r="AP29" s="36">
        <v>6</v>
      </c>
      <c r="AQ29" s="36">
        <v>0</v>
      </c>
      <c r="AR29" s="36">
        <v>5</v>
      </c>
      <c r="AS29" s="36">
        <v>9</v>
      </c>
      <c r="AT29" s="36">
        <v>26</v>
      </c>
      <c r="AU29" s="36">
        <v>678</v>
      </c>
      <c r="AV29" s="36">
        <v>75</v>
      </c>
      <c r="AW29" s="36">
        <v>89</v>
      </c>
      <c r="AX29" s="36">
        <v>299</v>
      </c>
      <c r="AY29" s="36">
        <v>25</v>
      </c>
      <c r="AZ29" s="283">
        <f t="shared" si="18"/>
        <v>1411</v>
      </c>
      <c r="BA29" s="284">
        <f t="shared" si="19"/>
        <v>256</v>
      </c>
      <c r="BB29" s="285">
        <f t="shared" si="20"/>
        <v>187</v>
      </c>
      <c r="BC29" s="285">
        <f t="shared" si="21"/>
        <v>318</v>
      </c>
      <c r="BD29" s="285">
        <f t="shared" si="22"/>
        <v>508</v>
      </c>
      <c r="BE29" s="286">
        <f t="shared" si="23"/>
        <v>142</v>
      </c>
    </row>
    <row r="30" spans="1:57" ht="15" x14ac:dyDescent="0.25">
      <c r="A30" s="33">
        <v>19093</v>
      </c>
      <c r="B30" s="34" t="s">
        <v>45</v>
      </c>
      <c r="C30" s="1" t="s">
        <v>45</v>
      </c>
      <c r="D30" s="1" t="s">
        <v>47</v>
      </c>
      <c r="E30" s="1" t="s">
        <v>60</v>
      </c>
      <c r="F30" s="226" t="s">
        <v>113</v>
      </c>
      <c r="G30" s="1" t="s">
        <v>131</v>
      </c>
      <c r="H30" s="35">
        <f t="shared" si="17"/>
        <v>1196</v>
      </c>
      <c r="I30" s="36">
        <v>9</v>
      </c>
      <c r="J30" s="36">
        <v>9</v>
      </c>
      <c r="K30" s="36">
        <v>13</v>
      </c>
      <c r="L30" s="36">
        <v>15</v>
      </c>
      <c r="M30" s="36">
        <v>14</v>
      </c>
      <c r="N30" s="36">
        <v>12</v>
      </c>
      <c r="O30" s="36">
        <v>26</v>
      </c>
      <c r="P30" s="36">
        <v>24</v>
      </c>
      <c r="Q30" s="36">
        <v>21</v>
      </c>
      <c r="R30" s="36">
        <v>23</v>
      </c>
      <c r="S30" s="36">
        <v>25</v>
      </c>
      <c r="T30" s="36">
        <v>34</v>
      </c>
      <c r="U30" s="36">
        <v>25</v>
      </c>
      <c r="V30" s="36">
        <v>24</v>
      </c>
      <c r="W30" s="36">
        <v>26</v>
      </c>
      <c r="X30" s="36">
        <v>32</v>
      </c>
      <c r="Y30" s="36">
        <v>28</v>
      </c>
      <c r="Z30" s="36">
        <v>29</v>
      </c>
      <c r="AA30" s="36">
        <v>25</v>
      </c>
      <c r="AB30" s="36">
        <v>27</v>
      </c>
      <c r="AC30" s="36">
        <v>119</v>
      </c>
      <c r="AD30" s="36">
        <v>95</v>
      </c>
      <c r="AE30" s="36">
        <v>97</v>
      </c>
      <c r="AF30" s="36">
        <v>79</v>
      </c>
      <c r="AG30" s="36">
        <v>74</v>
      </c>
      <c r="AH30" s="36">
        <v>62</v>
      </c>
      <c r="AI30" s="36">
        <v>65</v>
      </c>
      <c r="AJ30" s="36">
        <v>43</v>
      </c>
      <c r="AK30" s="36">
        <v>32</v>
      </c>
      <c r="AL30" s="36">
        <v>29</v>
      </c>
      <c r="AM30" s="36">
        <v>26</v>
      </c>
      <c r="AN30" s="36">
        <v>22</v>
      </c>
      <c r="AO30" s="36">
        <v>7</v>
      </c>
      <c r="AP30" s="36">
        <v>5</v>
      </c>
      <c r="AQ30" s="36">
        <v>0</v>
      </c>
      <c r="AR30" s="36">
        <v>4</v>
      </c>
      <c r="AS30" s="36">
        <v>5</v>
      </c>
      <c r="AT30" s="36">
        <v>21</v>
      </c>
      <c r="AU30" s="36">
        <v>621</v>
      </c>
      <c r="AV30" s="36">
        <v>70</v>
      </c>
      <c r="AW30" s="36">
        <v>78</v>
      </c>
      <c r="AX30" s="36">
        <v>276</v>
      </c>
      <c r="AY30" s="36">
        <v>23</v>
      </c>
      <c r="AZ30" s="283">
        <f t="shared" si="18"/>
        <v>1196</v>
      </c>
      <c r="BA30" s="284">
        <f t="shared" si="19"/>
        <v>225</v>
      </c>
      <c r="BB30" s="285">
        <f t="shared" si="20"/>
        <v>164</v>
      </c>
      <c r="BC30" s="285">
        <f t="shared" si="21"/>
        <v>266</v>
      </c>
      <c r="BD30" s="285">
        <f t="shared" si="22"/>
        <v>420</v>
      </c>
      <c r="BE30" s="286">
        <f t="shared" si="23"/>
        <v>121</v>
      </c>
    </row>
    <row r="31" spans="1:57" ht="15" x14ac:dyDescent="0.25">
      <c r="A31" s="33">
        <v>2973</v>
      </c>
      <c r="B31" s="34" t="s">
        <v>45</v>
      </c>
      <c r="C31" s="1" t="s">
        <v>45</v>
      </c>
      <c r="D31" s="1" t="s">
        <v>47</v>
      </c>
      <c r="E31" s="1" t="s">
        <v>60</v>
      </c>
      <c r="F31" s="226" t="s">
        <v>113</v>
      </c>
      <c r="G31" s="1" t="s">
        <v>132</v>
      </c>
      <c r="H31" s="35">
        <f t="shared" si="17"/>
        <v>3333</v>
      </c>
      <c r="I31" s="36">
        <v>21</v>
      </c>
      <c r="J31" s="36">
        <v>20</v>
      </c>
      <c r="K31" s="36">
        <v>32</v>
      </c>
      <c r="L31" s="36">
        <v>36</v>
      </c>
      <c r="M31" s="36">
        <v>35</v>
      </c>
      <c r="N31" s="36">
        <v>31</v>
      </c>
      <c r="O31" s="36">
        <v>67</v>
      </c>
      <c r="P31" s="36">
        <v>57</v>
      </c>
      <c r="Q31" s="36">
        <v>59</v>
      </c>
      <c r="R31" s="36">
        <v>59</v>
      </c>
      <c r="S31" s="36">
        <v>71</v>
      </c>
      <c r="T31" s="36">
        <v>96</v>
      </c>
      <c r="U31" s="36">
        <v>64</v>
      </c>
      <c r="V31" s="36">
        <v>66</v>
      </c>
      <c r="W31" s="36">
        <v>69</v>
      </c>
      <c r="X31" s="36">
        <v>84</v>
      </c>
      <c r="Y31" s="36">
        <v>76</v>
      </c>
      <c r="Z31" s="36">
        <v>86</v>
      </c>
      <c r="AA31" s="36">
        <v>66</v>
      </c>
      <c r="AB31" s="36">
        <v>70</v>
      </c>
      <c r="AC31" s="36">
        <v>338</v>
      </c>
      <c r="AD31" s="36">
        <v>269</v>
      </c>
      <c r="AE31" s="36">
        <v>275</v>
      </c>
      <c r="AF31" s="36">
        <v>225</v>
      </c>
      <c r="AG31" s="36">
        <v>217</v>
      </c>
      <c r="AH31" s="36">
        <v>191</v>
      </c>
      <c r="AI31" s="36">
        <v>192</v>
      </c>
      <c r="AJ31" s="36">
        <v>128</v>
      </c>
      <c r="AK31" s="36">
        <v>97</v>
      </c>
      <c r="AL31" s="36">
        <v>77</v>
      </c>
      <c r="AM31" s="36">
        <v>67</v>
      </c>
      <c r="AN31" s="36">
        <v>53</v>
      </c>
      <c r="AO31" s="36">
        <v>24</v>
      </c>
      <c r="AP31" s="36">
        <v>15</v>
      </c>
      <c r="AQ31" s="36">
        <v>0</v>
      </c>
      <c r="AR31" s="36">
        <v>8</v>
      </c>
      <c r="AS31" s="36">
        <v>16</v>
      </c>
      <c r="AT31" s="36">
        <v>63</v>
      </c>
      <c r="AU31" s="36">
        <v>1799</v>
      </c>
      <c r="AV31" s="36">
        <v>204</v>
      </c>
      <c r="AW31" s="36">
        <v>204</v>
      </c>
      <c r="AX31" s="36">
        <v>784</v>
      </c>
      <c r="AY31" s="36">
        <v>66</v>
      </c>
      <c r="AZ31" s="283">
        <f t="shared" si="18"/>
        <v>3333</v>
      </c>
      <c r="BA31" s="284">
        <f t="shared" si="19"/>
        <v>584</v>
      </c>
      <c r="BB31" s="285">
        <f t="shared" si="20"/>
        <v>445</v>
      </c>
      <c r="BC31" s="285">
        <f t="shared" si="21"/>
        <v>743</v>
      </c>
      <c r="BD31" s="285">
        <f t="shared" si="22"/>
        <v>1228</v>
      </c>
      <c r="BE31" s="286">
        <f t="shared" si="23"/>
        <v>333</v>
      </c>
    </row>
    <row r="32" spans="1:57" ht="15" x14ac:dyDescent="0.25">
      <c r="A32" s="33">
        <v>24140</v>
      </c>
      <c r="B32" s="34" t="s">
        <v>45</v>
      </c>
      <c r="C32" s="1" t="s">
        <v>45</v>
      </c>
      <c r="D32" s="1" t="s">
        <v>47</v>
      </c>
      <c r="E32" s="1" t="s">
        <v>60</v>
      </c>
      <c r="F32" s="226" t="s">
        <v>113</v>
      </c>
      <c r="G32" s="1" t="s">
        <v>133</v>
      </c>
      <c r="H32" s="35">
        <f t="shared" si="17"/>
        <v>1079</v>
      </c>
      <c r="I32" s="36">
        <v>9</v>
      </c>
      <c r="J32" s="36">
        <v>9</v>
      </c>
      <c r="K32" s="36">
        <v>12</v>
      </c>
      <c r="L32" s="36">
        <v>13</v>
      </c>
      <c r="M32" s="36">
        <v>13</v>
      </c>
      <c r="N32" s="36">
        <v>9</v>
      </c>
      <c r="O32" s="36">
        <v>21</v>
      </c>
      <c r="P32" s="36">
        <v>18</v>
      </c>
      <c r="Q32" s="36">
        <v>19</v>
      </c>
      <c r="R32" s="36">
        <v>22</v>
      </c>
      <c r="S32" s="36">
        <v>23</v>
      </c>
      <c r="T32" s="36">
        <v>28</v>
      </c>
      <c r="U32" s="36">
        <v>21</v>
      </c>
      <c r="V32" s="36">
        <v>24</v>
      </c>
      <c r="W32" s="36">
        <v>22</v>
      </c>
      <c r="X32" s="36">
        <v>28</v>
      </c>
      <c r="Y32" s="36">
        <v>25</v>
      </c>
      <c r="Z32" s="36">
        <v>27</v>
      </c>
      <c r="AA32" s="36">
        <v>23</v>
      </c>
      <c r="AB32" s="36">
        <v>25</v>
      </c>
      <c r="AC32" s="36">
        <v>112</v>
      </c>
      <c r="AD32" s="36">
        <v>87</v>
      </c>
      <c r="AE32" s="36">
        <v>90</v>
      </c>
      <c r="AF32" s="36">
        <v>71</v>
      </c>
      <c r="AG32" s="36">
        <v>69</v>
      </c>
      <c r="AH32" s="36">
        <v>56</v>
      </c>
      <c r="AI32" s="36">
        <v>59</v>
      </c>
      <c r="AJ32" s="36">
        <v>40</v>
      </c>
      <c r="AK32" s="36">
        <v>29</v>
      </c>
      <c r="AL32" s="36">
        <v>25</v>
      </c>
      <c r="AM32" s="36">
        <v>23</v>
      </c>
      <c r="AN32" s="36">
        <v>18</v>
      </c>
      <c r="AO32" s="36">
        <v>6</v>
      </c>
      <c r="AP32" s="36">
        <v>3</v>
      </c>
      <c r="AQ32" s="36">
        <v>0</v>
      </c>
      <c r="AR32" s="36">
        <v>4</v>
      </c>
      <c r="AS32" s="36">
        <v>5</v>
      </c>
      <c r="AT32" s="36">
        <v>19</v>
      </c>
      <c r="AU32" s="36">
        <v>529</v>
      </c>
      <c r="AV32" s="36">
        <v>60</v>
      </c>
      <c r="AW32" s="36">
        <v>63</v>
      </c>
      <c r="AX32" s="36">
        <v>233</v>
      </c>
      <c r="AY32" s="36">
        <v>19</v>
      </c>
      <c r="AZ32" s="283">
        <f t="shared" si="18"/>
        <v>1079</v>
      </c>
      <c r="BA32" s="284">
        <f t="shared" si="19"/>
        <v>196</v>
      </c>
      <c r="BB32" s="285">
        <f t="shared" si="20"/>
        <v>147</v>
      </c>
      <c r="BC32" s="285">
        <f t="shared" si="21"/>
        <v>247</v>
      </c>
      <c r="BD32" s="285">
        <f t="shared" si="22"/>
        <v>385</v>
      </c>
      <c r="BE32" s="286">
        <f t="shared" si="23"/>
        <v>104</v>
      </c>
    </row>
    <row r="33" spans="1:57" ht="15" x14ac:dyDescent="0.25">
      <c r="A33" s="259" t="s">
        <v>61</v>
      </c>
      <c r="B33" s="260" t="s">
        <v>45</v>
      </c>
      <c r="C33" s="261" t="s">
        <v>45</v>
      </c>
      <c r="D33" s="261" t="s">
        <v>47</v>
      </c>
      <c r="E33" s="261" t="s">
        <v>62</v>
      </c>
      <c r="F33" s="261"/>
      <c r="G33" s="261"/>
      <c r="H33" s="262">
        <f t="shared" si="17"/>
        <v>6179</v>
      </c>
      <c r="I33" s="263">
        <v>132</v>
      </c>
      <c r="J33" s="263">
        <v>126</v>
      </c>
      <c r="K33" s="263">
        <v>161</v>
      </c>
      <c r="L33" s="263">
        <v>159</v>
      </c>
      <c r="M33" s="263">
        <v>189</v>
      </c>
      <c r="N33" s="263">
        <v>134</v>
      </c>
      <c r="O33" s="263">
        <v>138</v>
      </c>
      <c r="P33" s="263">
        <v>183</v>
      </c>
      <c r="Q33" s="263">
        <v>131</v>
      </c>
      <c r="R33" s="263">
        <v>162</v>
      </c>
      <c r="S33" s="263">
        <v>152</v>
      </c>
      <c r="T33" s="263">
        <v>170</v>
      </c>
      <c r="U33" s="263">
        <v>148</v>
      </c>
      <c r="V33" s="263">
        <v>168</v>
      </c>
      <c r="W33" s="263">
        <v>118</v>
      </c>
      <c r="X33" s="263">
        <v>139</v>
      </c>
      <c r="Y33" s="263">
        <v>136</v>
      </c>
      <c r="Z33" s="263">
        <v>121</v>
      </c>
      <c r="AA33" s="263">
        <v>115</v>
      </c>
      <c r="AB33" s="263">
        <v>112</v>
      </c>
      <c r="AC33" s="263">
        <v>480</v>
      </c>
      <c r="AD33" s="263">
        <v>434</v>
      </c>
      <c r="AE33" s="263">
        <v>430</v>
      </c>
      <c r="AF33" s="263">
        <v>363</v>
      </c>
      <c r="AG33" s="263">
        <v>366</v>
      </c>
      <c r="AH33" s="263">
        <v>264</v>
      </c>
      <c r="AI33" s="263">
        <v>267</v>
      </c>
      <c r="AJ33" s="263">
        <v>199</v>
      </c>
      <c r="AK33" s="263">
        <v>142</v>
      </c>
      <c r="AL33" s="263">
        <v>105</v>
      </c>
      <c r="AM33" s="263">
        <v>86</v>
      </c>
      <c r="AN33" s="263">
        <v>61</v>
      </c>
      <c r="AO33" s="263">
        <v>48</v>
      </c>
      <c r="AP33" s="263">
        <v>40</v>
      </c>
      <c r="AQ33" s="264">
        <v>4</v>
      </c>
      <c r="AR33" s="263">
        <v>67</v>
      </c>
      <c r="AS33" s="265">
        <v>65</v>
      </c>
      <c r="AT33" s="263">
        <v>148</v>
      </c>
      <c r="AU33" s="266">
        <v>3174</v>
      </c>
      <c r="AV33" s="263">
        <v>382</v>
      </c>
      <c r="AW33" s="263">
        <v>324</v>
      </c>
      <c r="AX33" s="263">
        <v>1188</v>
      </c>
      <c r="AY33" s="266">
        <v>185</v>
      </c>
      <c r="AZ33" s="267">
        <f t="shared" si="18"/>
        <v>6179</v>
      </c>
      <c r="BA33" s="268">
        <f t="shared" si="19"/>
        <v>1837</v>
      </c>
      <c r="BB33" s="269">
        <f t="shared" si="20"/>
        <v>830</v>
      </c>
      <c r="BC33" s="269">
        <f t="shared" si="21"/>
        <v>1141</v>
      </c>
      <c r="BD33" s="269">
        <f t="shared" si="22"/>
        <v>1889</v>
      </c>
      <c r="BE33" s="270">
        <f t="shared" si="23"/>
        <v>482</v>
      </c>
    </row>
    <row r="34" spans="1:57" ht="15" x14ac:dyDescent="0.25">
      <c r="A34" s="33">
        <v>2977</v>
      </c>
      <c r="B34" s="34" t="s">
        <v>45</v>
      </c>
      <c r="C34" s="1" t="s">
        <v>45</v>
      </c>
      <c r="D34" s="1" t="s">
        <v>47</v>
      </c>
      <c r="E34" s="1" t="s">
        <v>62</v>
      </c>
      <c r="F34" s="226" t="s">
        <v>113</v>
      </c>
      <c r="G34" s="1" t="s">
        <v>134</v>
      </c>
      <c r="H34" s="35">
        <f t="shared" si="17"/>
        <v>2060</v>
      </c>
      <c r="I34" s="36">
        <v>43</v>
      </c>
      <c r="J34" s="36">
        <v>41</v>
      </c>
      <c r="K34" s="36">
        <v>53</v>
      </c>
      <c r="L34" s="36">
        <v>51</v>
      </c>
      <c r="M34" s="36">
        <v>64</v>
      </c>
      <c r="N34" s="36">
        <v>45</v>
      </c>
      <c r="O34" s="36">
        <v>46</v>
      </c>
      <c r="P34" s="36">
        <v>62</v>
      </c>
      <c r="Q34" s="36">
        <v>45</v>
      </c>
      <c r="R34" s="36">
        <v>54</v>
      </c>
      <c r="S34" s="36">
        <v>51</v>
      </c>
      <c r="T34" s="36">
        <v>58</v>
      </c>
      <c r="U34" s="36">
        <v>47</v>
      </c>
      <c r="V34" s="36">
        <v>56</v>
      </c>
      <c r="W34" s="36">
        <v>40</v>
      </c>
      <c r="X34" s="36">
        <v>45</v>
      </c>
      <c r="Y34" s="36">
        <v>45</v>
      </c>
      <c r="Z34" s="36">
        <v>41</v>
      </c>
      <c r="AA34" s="36">
        <v>40</v>
      </c>
      <c r="AB34" s="36">
        <v>37</v>
      </c>
      <c r="AC34" s="36">
        <v>159</v>
      </c>
      <c r="AD34" s="36">
        <v>145</v>
      </c>
      <c r="AE34" s="36">
        <v>141</v>
      </c>
      <c r="AF34" s="36">
        <v>124</v>
      </c>
      <c r="AG34" s="36">
        <v>123</v>
      </c>
      <c r="AH34" s="36">
        <v>87</v>
      </c>
      <c r="AI34" s="36">
        <v>88</v>
      </c>
      <c r="AJ34" s="36">
        <v>67</v>
      </c>
      <c r="AK34" s="36">
        <v>47</v>
      </c>
      <c r="AL34" s="36">
        <v>35</v>
      </c>
      <c r="AM34" s="36">
        <v>29</v>
      </c>
      <c r="AN34" s="36">
        <v>20</v>
      </c>
      <c r="AO34" s="36">
        <v>17</v>
      </c>
      <c r="AP34" s="36">
        <v>14</v>
      </c>
      <c r="AQ34" s="36">
        <v>1</v>
      </c>
      <c r="AR34" s="36">
        <v>24</v>
      </c>
      <c r="AS34" s="36">
        <v>22</v>
      </c>
      <c r="AT34" s="36">
        <v>50</v>
      </c>
      <c r="AU34" s="36">
        <v>1056</v>
      </c>
      <c r="AV34" s="36">
        <v>126</v>
      </c>
      <c r="AW34" s="36">
        <v>107</v>
      </c>
      <c r="AX34" s="36">
        <v>401</v>
      </c>
      <c r="AY34" s="36">
        <v>60</v>
      </c>
      <c r="AZ34" s="283">
        <f t="shared" si="18"/>
        <v>2060</v>
      </c>
      <c r="BA34" s="284">
        <f t="shared" si="19"/>
        <v>613</v>
      </c>
      <c r="BB34" s="285">
        <f t="shared" si="20"/>
        <v>274</v>
      </c>
      <c r="BC34" s="285">
        <f t="shared" si="21"/>
        <v>381</v>
      </c>
      <c r="BD34" s="285">
        <f t="shared" si="22"/>
        <v>630</v>
      </c>
      <c r="BE34" s="286">
        <f t="shared" si="23"/>
        <v>162</v>
      </c>
    </row>
    <row r="35" spans="1:57" ht="15" x14ac:dyDescent="0.25">
      <c r="A35" s="33">
        <v>2978</v>
      </c>
      <c r="B35" s="34" t="s">
        <v>45</v>
      </c>
      <c r="C35" s="1" t="s">
        <v>45</v>
      </c>
      <c r="D35" s="1" t="s">
        <v>47</v>
      </c>
      <c r="E35" s="1" t="s">
        <v>62</v>
      </c>
      <c r="F35" s="226" t="s">
        <v>113</v>
      </c>
      <c r="G35" s="1" t="s">
        <v>135</v>
      </c>
      <c r="H35" s="35">
        <f t="shared" si="17"/>
        <v>2173</v>
      </c>
      <c r="I35" s="36">
        <v>48</v>
      </c>
      <c r="J35" s="36">
        <v>45</v>
      </c>
      <c r="K35" s="36">
        <v>60</v>
      </c>
      <c r="L35" s="36">
        <v>59</v>
      </c>
      <c r="M35" s="36">
        <v>68</v>
      </c>
      <c r="N35" s="36">
        <v>49</v>
      </c>
      <c r="O35" s="36">
        <v>48</v>
      </c>
      <c r="P35" s="36">
        <v>64</v>
      </c>
      <c r="Q35" s="36">
        <v>45</v>
      </c>
      <c r="R35" s="36">
        <v>58</v>
      </c>
      <c r="S35" s="36">
        <v>54</v>
      </c>
      <c r="T35" s="36">
        <v>59</v>
      </c>
      <c r="U35" s="36">
        <v>56</v>
      </c>
      <c r="V35" s="36">
        <v>60</v>
      </c>
      <c r="W35" s="36">
        <v>43</v>
      </c>
      <c r="X35" s="36">
        <v>52</v>
      </c>
      <c r="Y35" s="36">
        <v>49</v>
      </c>
      <c r="Z35" s="36">
        <v>43</v>
      </c>
      <c r="AA35" s="36">
        <v>39</v>
      </c>
      <c r="AB35" s="36">
        <v>39</v>
      </c>
      <c r="AC35" s="36">
        <v>167</v>
      </c>
      <c r="AD35" s="36">
        <v>149</v>
      </c>
      <c r="AE35" s="36">
        <v>152</v>
      </c>
      <c r="AF35" s="36">
        <v>123</v>
      </c>
      <c r="AG35" s="36">
        <v>126</v>
      </c>
      <c r="AH35" s="36">
        <v>91</v>
      </c>
      <c r="AI35" s="36">
        <v>92</v>
      </c>
      <c r="AJ35" s="36">
        <v>68</v>
      </c>
      <c r="AK35" s="36">
        <v>49</v>
      </c>
      <c r="AL35" s="36">
        <v>36</v>
      </c>
      <c r="AM35" s="36">
        <v>29</v>
      </c>
      <c r="AN35" s="36">
        <v>22</v>
      </c>
      <c r="AO35" s="36">
        <v>17</v>
      </c>
      <c r="AP35" s="36">
        <v>14</v>
      </c>
      <c r="AQ35" s="36">
        <v>2</v>
      </c>
      <c r="AR35" s="36">
        <v>24</v>
      </c>
      <c r="AS35" s="36">
        <v>23</v>
      </c>
      <c r="AT35" s="36">
        <v>52</v>
      </c>
      <c r="AU35" s="36">
        <v>1112</v>
      </c>
      <c r="AV35" s="36">
        <v>136</v>
      </c>
      <c r="AW35" s="36">
        <v>116</v>
      </c>
      <c r="AX35" s="36">
        <v>410</v>
      </c>
      <c r="AY35" s="36">
        <v>68</v>
      </c>
      <c r="AZ35" s="283">
        <f t="shared" si="18"/>
        <v>2173</v>
      </c>
      <c r="BA35" s="284">
        <f t="shared" si="19"/>
        <v>657</v>
      </c>
      <c r="BB35" s="285">
        <f t="shared" si="20"/>
        <v>303</v>
      </c>
      <c r="BC35" s="285">
        <f t="shared" si="21"/>
        <v>394</v>
      </c>
      <c r="BD35" s="285">
        <f t="shared" si="22"/>
        <v>652</v>
      </c>
      <c r="BE35" s="286">
        <f t="shared" si="23"/>
        <v>167</v>
      </c>
    </row>
    <row r="36" spans="1:57" ht="15" x14ac:dyDescent="0.25">
      <c r="A36" s="33">
        <v>2980</v>
      </c>
      <c r="B36" s="34" t="s">
        <v>45</v>
      </c>
      <c r="C36" s="1" t="s">
        <v>45</v>
      </c>
      <c r="D36" s="1" t="s">
        <v>47</v>
      </c>
      <c r="E36" s="1" t="s">
        <v>62</v>
      </c>
      <c r="F36" s="226" t="s">
        <v>113</v>
      </c>
      <c r="G36" s="1" t="s">
        <v>136</v>
      </c>
      <c r="H36" s="35">
        <f t="shared" si="17"/>
        <v>1946</v>
      </c>
      <c r="I36" s="36">
        <v>41</v>
      </c>
      <c r="J36" s="36">
        <v>40</v>
      </c>
      <c r="K36" s="36">
        <v>48</v>
      </c>
      <c r="L36" s="36">
        <v>49</v>
      </c>
      <c r="M36" s="36">
        <v>57</v>
      </c>
      <c r="N36" s="36">
        <v>40</v>
      </c>
      <c r="O36" s="36">
        <v>44</v>
      </c>
      <c r="P36" s="36">
        <v>57</v>
      </c>
      <c r="Q36" s="36">
        <v>41</v>
      </c>
      <c r="R36" s="36">
        <v>50</v>
      </c>
      <c r="S36" s="36">
        <v>47</v>
      </c>
      <c r="T36" s="36">
        <v>53</v>
      </c>
      <c r="U36" s="36">
        <v>45</v>
      </c>
      <c r="V36" s="36">
        <v>52</v>
      </c>
      <c r="W36" s="36">
        <v>35</v>
      </c>
      <c r="X36" s="36">
        <v>42</v>
      </c>
      <c r="Y36" s="36">
        <v>42</v>
      </c>
      <c r="Z36" s="36">
        <v>37</v>
      </c>
      <c r="AA36" s="36">
        <v>36</v>
      </c>
      <c r="AB36" s="36">
        <v>36</v>
      </c>
      <c r="AC36" s="36">
        <v>154</v>
      </c>
      <c r="AD36" s="36">
        <v>140</v>
      </c>
      <c r="AE36" s="36">
        <v>137</v>
      </c>
      <c r="AF36" s="36">
        <v>116</v>
      </c>
      <c r="AG36" s="36">
        <v>117</v>
      </c>
      <c r="AH36" s="36">
        <v>86</v>
      </c>
      <c r="AI36" s="36">
        <v>87</v>
      </c>
      <c r="AJ36" s="36">
        <v>64</v>
      </c>
      <c r="AK36" s="36">
        <v>46</v>
      </c>
      <c r="AL36" s="36">
        <v>34</v>
      </c>
      <c r="AM36" s="36">
        <v>28</v>
      </c>
      <c r="AN36" s="36">
        <v>19</v>
      </c>
      <c r="AO36" s="36">
        <v>14</v>
      </c>
      <c r="AP36" s="36">
        <v>12</v>
      </c>
      <c r="AQ36" s="36">
        <v>1</v>
      </c>
      <c r="AR36" s="36">
        <v>19</v>
      </c>
      <c r="AS36" s="36">
        <v>20</v>
      </c>
      <c r="AT36" s="36">
        <v>46</v>
      </c>
      <c r="AU36" s="36">
        <v>1006</v>
      </c>
      <c r="AV36" s="36">
        <v>120</v>
      </c>
      <c r="AW36" s="36">
        <v>101</v>
      </c>
      <c r="AX36" s="36">
        <v>377</v>
      </c>
      <c r="AY36" s="36">
        <v>57</v>
      </c>
      <c r="AZ36" s="283">
        <f t="shared" si="18"/>
        <v>1946</v>
      </c>
      <c r="BA36" s="284">
        <f t="shared" si="19"/>
        <v>567</v>
      </c>
      <c r="BB36" s="285">
        <f t="shared" si="20"/>
        <v>253</v>
      </c>
      <c r="BC36" s="285">
        <f t="shared" si="21"/>
        <v>366</v>
      </c>
      <c r="BD36" s="285">
        <f t="shared" si="22"/>
        <v>607</v>
      </c>
      <c r="BE36" s="286">
        <f t="shared" si="23"/>
        <v>153</v>
      </c>
    </row>
    <row r="37" spans="1:57" ht="15" x14ac:dyDescent="0.25">
      <c r="A37" s="259" t="s">
        <v>63</v>
      </c>
      <c r="B37" s="260" t="s">
        <v>45</v>
      </c>
      <c r="C37" s="261" t="s">
        <v>45</v>
      </c>
      <c r="D37" s="261" t="s">
        <v>47</v>
      </c>
      <c r="E37" s="261" t="s">
        <v>64</v>
      </c>
      <c r="F37" s="261"/>
      <c r="G37" s="261"/>
      <c r="H37" s="262">
        <f t="shared" si="17"/>
        <v>8427</v>
      </c>
      <c r="I37" s="263">
        <v>109</v>
      </c>
      <c r="J37" s="263">
        <v>122</v>
      </c>
      <c r="K37" s="263">
        <v>178</v>
      </c>
      <c r="L37" s="263">
        <v>209</v>
      </c>
      <c r="M37" s="263">
        <v>191</v>
      </c>
      <c r="N37" s="263">
        <v>173</v>
      </c>
      <c r="O37" s="263">
        <v>97</v>
      </c>
      <c r="P37" s="263">
        <v>111</v>
      </c>
      <c r="Q37" s="263">
        <v>91</v>
      </c>
      <c r="R37" s="263">
        <v>107</v>
      </c>
      <c r="S37" s="263">
        <v>118</v>
      </c>
      <c r="T37" s="263">
        <v>127</v>
      </c>
      <c r="U37" s="263">
        <v>100</v>
      </c>
      <c r="V37" s="263">
        <v>141</v>
      </c>
      <c r="W37" s="263">
        <v>110</v>
      </c>
      <c r="X37" s="263">
        <v>114</v>
      </c>
      <c r="Y37" s="263">
        <v>153</v>
      </c>
      <c r="Z37" s="263">
        <v>110</v>
      </c>
      <c r="AA37" s="263">
        <v>120</v>
      </c>
      <c r="AB37" s="263">
        <v>111</v>
      </c>
      <c r="AC37" s="263">
        <v>629</v>
      </c>
      <c r="AD37" s="263">
        <v>881</v>
      </c>
      <c r="AE37" s="263">
        <v>975</v>
      </c>
      <c r="AF37" s="263">
        <v>844</v>
      </c>
      <c r="AG37" s="263">
        <v>683</v>
      </c>
      <c r="AH37" s="263">
        <v>530</v>
      </c>
      <c r="AI37" s="263">
        <v>415</v>
      </c>
      <c r="AJ37" s="263">
        <v>347</v>
      </c>
      <c r="AK37" s="263">
        <v>226</v>
      </c>
      <c r="AL37" s="263">
        <v>134</v>
      </c>
      <c r="AM37" s="263">
        <v>74</v>
      </c>
      <c r="AN37" s="263">
        <v>47</v>
      </c>
      <c r="AO37" s="263">
        <v>29</v>
      </c>
      <c r="AP37" s="263">
        <v>21</v>
      </c>
      <c r="AQ37" s="264">
        <v>2</v>
      </c>
      <c r="AR37" s="263">
        <v>50</v>
      </c>
      <c r="AS37" s="265">
        <v>59</v>
      </c>
      <c r="AT37" s="263">
        <v>223</v>
      </c>
      <c r="AU37" s="266">
        <v>4584</v>
      </c>
      <c r="AV37" s="263">
        <v>397</v>
      </c>
      <c r="AW37" s="263">
        <v>390</v>
      </c>
      <c r="AX37" s="263">
        <v>2346</v>
      </c>
      <c r="AY37" s="266">
        <v>431</v>
      </c>
      <c r="AZ37" s="267">
        <f t="shared" si="18"/>
        <v>8427</v>
      </c>
      <c r="BA37" s="268">
        <f t="shared" si="19"/>
        <v>1633</v>
      </c>
      <c r="BB37" s="269">
        <f t="shared" si="20"/>
        <v>728</v>
      </c>
      <c r="BC37" s="269">
        <f t="shared" si="21"/>
        <v>1741</v>
      </c>
      <c r="BD37" s="269">
        <f t="shared" si="22"/>
        <v>3794</v>
      </c>
      <c r="BE37" s="270">
        <f t="shared" si="23"/>
        <v>531</v>
      </c>
    </row>
    <row r="38" spans="1:57" ht="15" x14ac:dyDescent="0.25">
      <c r="A38" s="33">
        <v>2981</v>
      </c>
      <c r="B38" s="34" t="s">
        <v>45</v>
      </c>
      <c r="C38" s="1" t="s">
        <v>45</v>
      </c>
      <c r="D38" s="1" t="s">
        <v>47</v>
      </c>
      <c r="E38" s="1" t="s">
        <v>64</v>
      </c>
      <c r="F38" s="226" t="s">
        <v>113</v>
      </c>
      <c r="G38" s="1" t="s">
        <v>137</v>
      </c>
      <c r="H38" s="35">
        <f t="shared" si="17"/>
        <v>2452</v>
      </c>
      <c r="I38" s="36">
        <v>31</v>
      </c>
      <c r="J38" s="36">
        <v>35</v>
      </c>
      <c r="K38" s="36">
        <v>53</v>
      </c>
      <c r="L38" s="36">
        <v>56</v>
      </c>
      <c r="M38" s="36">
        <v>53</v>
      </c>
      <c r="N38" s="36">
        <v>51</v>
      </c>
      <c r="O38" s="36">
        <v>30</v>
      </c>
      <c r="P38" s="36">
        <v>33</v>
      </c>
      <c r="Q38" s="36">
        <v>28</v>
      </c>
      <c r="R38" s="36">
        <v>33</v>
      </c>
      <c r="S38" s="36">
        <v>33</v>
      </c>
      <c r="T38" s="36">
        <v>40</v>
      </c>
      <c r="U38" s="36">
        <v>29</v>
      </c>
      <c r="V38" s="36">
        <v>41</v>
      </c>
      <c r="W38" s="36">
        <v>32</v>
      </c>
      <c r="X38" s="36">
        <v>33</v>
      </c>
      <c r="Y38" s="36">
        <v>42</v>
      </c>
      <c r="Z38" s="36">
        <v>32</v>
      </c>
      <c r="AA38" s="36">
        <v>34</v>
      </c>
      <c r="AB38" s="36">
        <v>34</v>
      </c>
      <c r="AC38" s="36">
        <v>183</v>
      </c>
      <c r="AD38" s="36">
        <v>255</v>
      </c>
      <c r="AE38" s="36">
        <v>284</v>
      </c>
      <c r="AF38" s="36">
        <v>241</v>
      </c>
      <c r="AG38" s="36">
        <v>196</v>
      </c>
      <c r="AH38" s="36">
        <v>156</v>
      </c>
      <c r="AI38" s="36">
        <v>123</v>
      </c>
      <c r="AJ38" s="36">
        <v>103</v>
      </c>
      <c r="AK38" s="36">
        <v>66</v>
      </c>
      <c r="AL38" s="36">
        <v>38</v>
      </c>
      <c r="AM38" s="36">
        <v>21</v>
      </c>
      <c r="AN38" s="36">
        <v>14</v>
      </c>
      <c r="AO38" s="36">
        <v>12</v>
      </c>
      <c r="AP38" s="36">
        <v>7</v>
      </c>
      <c r="AQ38" s="36">
        <v>1</v>
      </c>
      <c r="AR38" s="36">
        <v>13</v>
      </c>
      <c r="AS38" s="36">
        <v>16</v>
      </c>
      <c r="AT38" s="36">
        <v>72</v>
      </c>
      <c r="AU38" s="36">
        <v>1327</v>
      </c>
      <c r="AV38" s="36">
        <v>120</v>
      </c>
      <c r="AW38" s="36">
        <v>118</v>
      </c>
      <c r="AX38" s="36">
        <v>669</v>
      </c>
      <c r="AY38" s="36">
        <v>125</v>
      </c>
      <c r="AZ38" s="283">
        <f t="shared" si="18"/>
        <v>2452</v>
      </c>
      <c r="BA38" s="284">
        <f t="shared" si="19"/>
        <v>476</v>
      </c>
      <c r="BB38" s="285">
        <f t="shared" si="20"/>
        <v>209</v>
      </c>
      <c r="BC38" s="285">
        <f t="shared" si="21"/>
        <v>506</v>
      </c>
      <c r="BD38" s="285">
        <f t="shared" si="22"/>
        <v>1103</v>
      </c>
      <c r="BE38" s="286">
        <f t="shared" si="23"/>
        <v>158</v>
      </c>
    </row>
    <row r="39" spans="1:57" ht="15" x14ac:dyDescent="0.25">
      <c r="A39" s="33">
        <v>2979</v>
      </c>
      <c r="B39" s="34" t="s">
        <v>45</v>
      </c>
      <c r="C39" s="1" t="s">
        <v>45</v>
      </c>
      <c r="D39" s="1" t="s">
        <v>47</v>
      </c>
      <c r="E39" s="1" t="s">
        <v>64</v>
      </c>
      <c r="F39" s="226" t="s">
        <v>113</v>
      </c>
      <c r="G39" s="1" t="s">
        <v>138</v>
      </c>
      <c r="H39" s="35">
        <f t="shared" si="17"/>
        <v>898</v>
      </c>
      <c r="I39" s="36">
        <v>10</v>
      </c>
      <c r="J39" s="36">
        <v>13</v>
      </c>
      <c r="K39" s="36">
        <v>16</v>
      </c>
      <c r="L39" s="36">
        <v>21</v>
      </c>
      <c r="M39" s="36">
        <v>21</v>
      </c>
      <c r="N39" s="36">
        <v>15</v>
      </c>
      <c r="O39" s="36">
        <v>8</v>
      </c>
      <c r="P39" s="36">
        <v>11</v>
      </c>
      <c r="Q39" s="36">
        <v>8</v>
      </c>
      <c r="R39" s="36">
        <v>8</v>
      </c>
      <c r="S39" s="36">
        <v>9</v>
      </c>
      <c r="T39" s="36">
        <v>11</v>
      </c>
      <c r="U39" s="36">
        <v>11</v>
      </c>
      <c r="V39" s="36">
        <v>16</v>
      </c>
      <c r="W39" s="36">
        <v>12</v>
      </c>
      <c r="X39" s="36">
        <v>12</v>
      </c>
      <c r="Y39" s="36">
        <v>20</v>
      </c>
      <c r="Z39" s="36">
        <v>11</v>
      </c>
      <c r="AA39" s="36">
        <v>12</v>
      </c>
      <c r="AB39" s="36">
        <v>10</v>
      </c>
      <c r="AC39" s="36">
        <v>68</v>
      </c>
      <c r="AD39" s="36">
        <v>96</v>
      </c>
      <c r="AE39" s="36">
        <v>106</v>
      </c>
      <c r="AF39" s="36">
        <v>92</v>
      </c>
      <c r="AG39" s="36">
        <v>75</v>
      </c>
      <c r="AH39" s="36">
        <v>60</v>
      </c>
      <c r="AI39" s="36">
        <v>48</v>
      </c>
      <c r="AJ39" s="36">
        <v>38</v>
      </c>
      <c r="AK39" s="36">
        <v>26</v>
      </c>
      <c r="AL39" s="36">
        <v>15</v>
      </c>
      <c r="AM39" s="36">
        <v>9</v>
      </c>
      <c r="AN39" s="36">
        <v>6</v>
      </c>
      <c r="AO39" s="36">
        <v>2</v>
      </c>
      <c r="AP39" s="36">
        <v>2</v>
      </c>
      <c r="AQ39" s="36">
        <v>0</v>
      </c>
      <c r="AR39" s="36">
        <v>5</v>
      </c>
      <c r="AS39" s="36">
        <v>7</v>
      </c>
      <c r="AT39" s="36">
        <v>21</v>
      </c>
      <c r="AU39" s="36">
        <v>447</v>
      </c>
      <c r="AV39" s="36">
        <v>39</v>
      </c>
      <c r="AW39" s="36">
        <v>39</v>
      </c>
      <c r="AX39" s="36">
        <v>244</v>
      </c>
      <c r="AY39" s="36">
        <v>39</v>
      </c>
      <c r="AZ39" s="283">
        <f t="shared" si="18"/>
        <v>898</v>
      </c>
      <c r="BA39" s="284">
        <f t="shared" si="19"/>
        <v>151</v>
      </c>
      <c r="BB39" s="285">
        <f t="shared" si="20"/>
        <v>82</v>
      </c>
      <c r="BC39" s="285">
        <f t="shared" si="21"/>
        <v>186</v>
      </c>
      <c r="BD39" s="285">
        <f t="shared" si="22"/>
        <v>419</v>
      </c>
      <c r="BE39" s="286">
        <f t="shared" si="23"/>
        <v>60</v>
      </c>
    </row>
    <row r="40" spans="1:57" ht="15" x14ac:dyDescent="0.25">
      <c r="A40" s="33">
        <v>2984</v>
      </c>
      <c r="B40" s="34" t="s">
        <v>45</v>
      </c>
      <c r="C40" s="1" t="s">
        <v>45</v>
      </c>
      <c r="D40" s="1" t="s">
        <v>47</v>
      </c>
      <c r="E40" s="1" t="s">
        <v>64</v>
      </c>
      <c r="F40" s="226" t="s">
        <v>113</v>
      </c>
      <c r="G40" s="1" t="s">
        <v>139</v>
      </c>
      <c r="H40" s="35">
        <f t="shared" si="17"/>
        <v>2226</v>
      </c>
      <c r="I40" s="36">
        <v>31</v>
      </c>
      <c r="J40" s="36">
        <v>34</v>
      </c>
      <c r="K40" s="36">
        <v>53</v>
      </c>
      <c r="L40" s="36">
        <v>59</v>
      </c>
      <c r="M40" s="36">
        <v>53</v>
      </c>
      <c r="N40" s="36">
        <v>52</v>
      </c>
      <c r="O40" s="36">
        <v>26</v>
      </c>
      <c r="P40" s="36">
        <v>30</v>
      </c>
      <c r="Q40" s="36">
        <v>27</v>
      </c>
      <c r="R40" s="36">
        <v>31</v>
      </c>
      <c r="S40" s="36">
        <v>35</v>
      </c>
      <c r="T40" s="36">
        <v>34</v>
      </c>
      <c r="U40" s="36">
        <v>26</v>
      </c>
      <c r="V40" s="36">
        <v>39</v>
      </c>
      <c r="W40" s="36">
        <v>30</v>
      </c>
      <c r="X40" s="36">
        <v>31</v>
      </c>
      <c r="Y40" s="36">
        <v>41</v>
      </c>
      <c r="Z40" s="36">
        <v>30</v>
      </c>
      <c r="AA40" s="36">
        <v>33</v>
      </c>
      <c r="AB40" s="36">
        <v>30</v>
      </c>
      <c r="AC40" s="36">
        <v>162</v>
      </c>
      <c r="AD40" s="36">
        <v>229</v>
      </c>
      <c r="AE40" s="36">
        <v>255</v>
      </c>
      <c r="AF40" s="36">
        <v>220</v>
      </c>
      <c r="AG40" s="36">
        <v>178</v>
      </c>
      <c r="AH40" s="36">
        <v>130</v>
      </c>
      <c r="AI40" s="36">
        <v>101</v>
      </c>
      <c r="AJ40" s="36">
        <v>89</v>
      </c>
      <c r="AK40" s="36">
        <v>59</v>
      </c>
      <c r="AL40" s="36">
        <v>36</v>
      </c>
      <c r="AM40" s="36">
        <v>19</v>
      </c>
      <c r="AN40" s="36">
        <v>12</v>
      </c>
      <c r="AO40" s="36">
        <v>6</v>
      </c>
      <c r="AP40" s="36">
        <v>5</v>
      </c>
      <c r="AQ40" s="36">
        <v>1</v>
      </c>
      <c r="AR40" s="36">
        <v>13</v>
      </c>
      <c r="AS40" s="36">
        <v>14</v>
      </c>
      <c r="AT40" s="36">
        <v>69</v>
      </c>
      <c r="AU40" s="36">
        <v>1297</v>
      </c>
      <c r="AV40" s="36">
        <v>109</v>
      </c>
      <c r="AW40" s="36">
        <v>106</v>
      </c>
      <c r="AX40" s="36">
        <v>661</v>
      </c>
      <c r="AY40" s="36">
        <v>120</v>
      </c>
      <c r="AZ40" s="283">
        <f t="shared" si="18"/>
        <v>2226</v>
      </c>
      <c r="BA40" s="284">
        <f t="shared" si="19"/>
        <v>465</v>
      </c>
      <c r="BB40" s="285">
        <f t="shared" si="20"/>
        <v>197</v>
      </c>
      <c r="BC40" s="285">
        <f t="shared" si="21"/>
        <v>454</v>
      </c>
      <c r="BD40" s="285">
        <f t="shared" si="22"/>
        <v>973</v>
      </c>
      <c r="BE40" s="286">
        <f t="shared" si="23"/>
        <v>137</v>
      </c>
    </row>
    <row r="41" spans="1:57" ht="15" x14ac:dyDescent="0.25">
      <c r="A41" s="33">
        <v>2982</v>
      </c>
      <c r="B41" s="34" t="s">
        <v>45</v>
      </c>
      <c r="C41" s="1" t="s">
        <v>45</v>
      </c>
      <c r="D41" s="1" t="s">
        <v>47</v>
      </c>
      <c r="E41" s="1" t="s">
        <v>64</v>
      </c>
      <c r="F41" s="226" t="s">
        <v>113</v>
      </c>
      <c r="G41" s="1" t="s">
        <v>140</v>
      </c>
      <c r="H41" s="35">
        <f t="shared" si="17"/>
        <v>1370</v>
      </c>
      <c r="I41" s="36">
        <v>16</v>
      </c>
      <c r="J41" s="36">
        <v>18</v>
      </c>
      <c r="K41" s="36">
        <v>25</v>
      </c>
      <c r="L41" s="36">
        <v>35</v>
      </c>
      <c r="M41" s="36">
        <v>29</v>
      </c>
      <c r="N41" s="36">
        <v>24</v>
      </c>
      <c r="O41" s="36">
        <v>14</v>
      </c>
      <c r="P41" s="36">
        <v>16</v>
      </c>
      <c r="Q41" s="36">
        <v>13</v>
      </c>
      <c r="R41" s="36">
        <v>16</v>
      </c>
      <c r="S41" s="36">
        <v>20</v>
      </c>
      <c r="T41" s="36">
        <v>20</v>
      </c>
      <c r="U41" s="36">
        <v>16</v>
      </c>
      <c r="V41" s="36">
        <v>21</v>
      </c>
      <c r="W41" s="36">
        <v>17</v>
      </c>
      <c r="X41" s="36">
        <v>17</v>
      </c>
      <c r="Y41" s="36">
        <v>23</v>
      </c>
      <c r="Z41" s="36">
        <v>17</v>
      </c>
      <c r="AA41" s="36">
        <v>19</v>
      </c>
      <c r="AB41" s="36">
        <v>18</v>
      </c>
      <c r="AC41" s="36">
        <v>105</v>
      </c>
      <c r="AD41" s="36">
        <v>147</v>
      </c>
      <c r="AE41" s="36">
        <v>163</v>
      </c>
      <c r="AF41" s="36">
        <v>144</v>
      </c>
      <c r="AG41" s="36">
        <v>115</v>
      </c>
      <c r="AH41" s="36">
        <v>91</v>
      </c>
      <c r="AI41" s="36">
        <v>70</v>
      </c>
      <c r="AJ41" s="36">
        <v>57</v>
      </c>
      <c r="AK41" s="36">
        <v>37</v>
      </c>
      <c r="AL41" s="36">
        <v>22</v>
      </c>
      <c r="AM41" s="36">
        <v>12</v>
      </c>
      <c r="AN41" s="36">
        <v>7</v>
      </c>
      <c r="AO41" s="36">
        <v>3</v>
      </c>
      <c r="AP41" s="36">
        <v>3</v>
      </c>
      <c r="AQ41" s="36">
        <v>0</v>
      </c>
      <c r="AR41" s="36">
        <v>9</v>
      </c>
      <c r="AS41" s="36">
        <v>10</v>
      </c>
      <c r="AT41" s="36">
        <v>28</v>
      </c>
      <c r="AU41" s="36">
        <v>690</v>
      </c>
      <c r="AV41" s="36">
        <v>60</v>
      </c>
      <c r="AW41" s="36">
        <v>58</v>
      </c>
      <c r="AX41" s="36">
        <v>368</v>
      </c>
      <c r="AY41" s="36">
        <v>71</v>
      </c>
      <c r="AZ41" s="283">
        <f t="shared" si="18"/>
        <v>1370</v>
      </c>
      <c r="BA41" s="284">
        <f t="shared" si="19"/>
        <v>246</v>
      </c>
      <c r="BB41" s="285">
        <f t="shared" si="20"/>
        <v>111</v>
      </c>
      <c r="BC41" s="285">
        <f t="shared" si="21"/>
        <v>289</v>
      </c>
      <c r="BD41" s="285">
        <f t="shared" si="22"/>
        <v>640</v>
      </c>
      <c r="BE41" s="286">
        <f t="shared" si="23"/>
        <v>84</v>
      </c>
    </row>
    <row r="42" spans="1:57" ht="15" x14ac:dyDescent="0.25">
      <c r="A42" s="33">
        <v>2983</v>
      </c>
      <c r="B42" s="34" t="s">
        <v>45</v>
      </c>
      <c r="C42" s="1" t="s">
        <v>45</v>
      </c>
      <c r="D42" s="1" t="s">
        <v>47</v>
      </c>
      <c r="E42" s="1" t="s">
        <v>64</v>
      </c>
      <c r="F42" s="226" t="s">
        <v>113</v>
      </c>
      <c r="G42" s="1" t="s">
        <v>141</v>
      </c>
      <c r="H42" s="35">
        <f t="shared" si="17"/>
        <v>1481</v>
      </c>
      <c r="I42" s="36">
        <v>21</v>
      </c>
      <c r="J42" s="36">
        <v>22</v>
      </c>
      <c r="K42" s="36">
        <v>31</v>
      </c>
      <c r="L42" s="36">
        <v>38</v>
      </c>
      <c r="M42" s="36">
        <v>35</v>
      </c>
      <c r="N42" s="36">
        <v>31</v>
      </c>
      <c r="O42" s="36">
        <v>19</v>
      </c>
      <c r="P42" s="36">
        <v>21</v>
      </c>
      <c r="Q42" s="36">
        <v>15</v>
      </c>
      <c r="R42" s="36">
        <v>19</v>
      </c>
      <c r="S42" s="36">
        <v>21</v>
      </c>
      <c r="T42" s="36">
        <v>22</v>
      </c>
      <c r="U42" s="36">
        <v>18</v>
      </c>
      <c r="V42" s="36">
        <v>24</v>
      </c>
      <c r="W42" s="36">
        <v>19</v>
      </c>
      <c r="X42" s="36">
        <v>21</v>
      </c>
      <c r="Y42" s="36">
        <v>27</v>
      </c>
      <c r="Z42" s="36">
        <v>20</v>
      </c>
      <c r="AA42" s="36">
        <v>22</v>
      </c>
      <c r="AB42" s="36">
        <v>19</v>
      </c>
      <c r="AC42" s="36">
        <v>111</v>
      </c>
      <c r="AD42" s="36">
        <v>154</v>
      </c>
      <c r="AE42" s="36">
        <v>167</v>
      </c>
      <c r="AF42" s="36">
        <v>147</v>
      </c>
      <c r="AG42" s="36">
        <v>119</v>
      </c>
      <c r="AH42" s="36">
        <v>93</v>
      </c>
      <c r="AI42" s="36">
        <v>73</v>
      </c>
      <c r="AJ42" s="36">
        <v>60</v>
      </c>
      <c r="AK42" s="36">
        <v>38</v>
      </c>
      <c r="AL42" s="36">
        <v>23</v>
      </c>
      <c r="AM42" s="36">
        <v>13</v>
      </c>
      <c r="AN42" s="36">
        <v>8</v>
      </c>
      <c r="AO42" s="36">
        <v>6</v>
      </c>
      <c r="AP42" s="36">
        <v>4</v>
      </c>
      <c r="AQ42" s="36"/>
      <c r="AR42" s="36">
        <v>10</v>
      </c>
      <c r="AS42" s="36">
        <v>12</v>
      </c>
      <c r="AT42" s="36">
        <v>33</v>
      </c>
      <c r="AU42" s="36">
        <v>823</v>
      </c>
      <c r="AV42" s="36">
        <v>69</v>
      </c>
      <c r="AW42" s="36">
        <v>69</v>
      </c>
      <c r="AX42" s="36">
        <v>404</v>
      </c>
      <c r="AY42" s="36">
        <v>76</v>
      </c>
      <c r="AZ42" s="283">
        <f t="shared" si="18"/>
        <v>1481</v>
      </c>
      <c r="BA42" s="284">
        <f t="shared" si="19"/>
        <v>295</v>
      </c>
      <c r="BB42" s="285">
        <f t="shared" si="20"/>
        <v>129</v>
      </c>
      <c r="BC42" s="285">
        <f t="shared" si="21"/>
        <v>306</v>
      </c>
      <c r="BD42" s="285">
        <f t="shared" si="22"/>
        <v>659</v>
      </c>
      <c r="BE42" s="286">
        <f t="shared" si="23"/>
        <v>92</v>
      </c>
    </row>
    <row r="43" spans="1:57" x14ac:dyDescent="0.2">
      <c r="A43" s="247" t="s">
        <v>53</v>
      </c>
      <c r="B43" s="248" t="s">
        <v>45</v>
      </c>
      <c r="C43" s="249" t="s">
        <v>45</v>
      </c>
      <c r="D43" s="249" t="s">
        <v>47</v>
      </c>
      <c r="E43" s="249" t="s">
        <v>54</v>
      </c>
      <c r="F43" s="249"/>
      <c r="G43" s="249"/>
      <c r="H43" s="250">
        <f>SUM(I43:AP43)</f>
        <v>4652</v>
      </c>
      <c r="I43" s="251">
        <v>87</v>
      </c>
      <c r="J43" s="251">
        <v>76</v>
      </c>
      <c r="K43" s="251">
        <v>92</v>
      </c>
      <c r="L43" s="251">
        <v>84</v>
      </c>
      <c r="M43" s="251">
        <v>86</v>
      </c>
      <c r="N43" s="251">
        <v>86</v>
      </c>
      <c r="O43" s="251">
        <v>76</v>
      </c>
      <c r="P43" s="251">
        <v>80</v>
      </c>
      <c r="Q43" s="251">
        <v>76</v>
      </c>
      <c r="R43" s="251">
        <v>84</v>
      </c>
      <c r="S43" s="251">
        <v>86</v>
      </c>
      <c r="T43" s="251">
        <v>104</v>
      </c>
      <c r="U43" s="251">
        <v>78</v>
      </c>
      <c r="V43" s="251">
        <v>86</v>
      </c>
      <c r="W43" s="251">
        <v>99</v>
      </c>
      <c r="X43" s="251">
        <v>93</v>
      </c>
      <c r="Y43" s="251">
        <v>104</v>
      </c>
      <c r="Z43" s="251">
        <v>109</v>
      </c>
      <c r="AA43" s="251">
        <v>96</v>
      </c>
      <c r="AB43" s="251">
        <v>87</v>
      </c>
      <c r="AC43" s="251">
        <v>418</v>
      </c>
      <c r="AD43" s="251">
        <v>392</v>
      </c>
      <c r="AE43" s="251">
        <v>347</v>
      </c>
      <c r="AF43" s="251">
        <v>310</v>
      </c>
      <c r="AG43" s="251">
        <v>270</v>
      </c>
      <c r="AH43" s="251">
        <v>234</v>
      </c>
      <c r="AI43" s="251">
        <v>226</v>
      </c>
      <c r="AJ43" s="251">
        <v>186</v>
      </c>
      <c r="AK43" s="251">
        <v>151</v>
      </c>
      <c r="AL43" s="251">
        <v>118</v>
      </c>
      <c r="AM43" s="251">
        <v>84</v>
      </c>
      <c r="AN43" s="251">
        <v>67</v>
      </c>
      <c r="AO43" s="251">
        <v>48</v>
      </c>
      <c r="AP43" s="251">
        <v>32</v>
      </c>
      <c r="AQ43" s="252">
        <v>3</v>
      </c>
      <c r="AR43" s="251">
        <v>42</v>
      </c>
      <c r="AS43" s="253">
        <v>45</v>
      </c>
      <c r="AT43" s="251">
        <v>114</v>
      </c>
      <c r="AU43" s="254">
        <v>2396</v>
      </c>
      <c r="AV43" s="251">
        <v>244</v>
      </c>
      <c r="AW43" s="251">
        <v>251</v>
      </c>
      <c r="AX43" s="251">
        <v>988</v>
      </c>
      <c r="AY43" s="254">
        <v>155</v>
      </c>
      <c r="AZ43" s="255">
        <f>H43</f>
        <v>4652</v>
      </c>
      <c r="BA43" s="256">
        <f>SUM(I43:T43)</f>
        <v>1017</v>
      </c>
      <c r="BB43" s="257">
        <f>SUM(U43:Z43)</f>
        <v>569</v>
      </c>
      <c r="BC43" s="257">
        <f>SUM(AA43:AD43)</f>
        <v>993</v>
      </c>
      <c r="BD43" s="257">
        <f>SUM(AE43:AJ43)</f>
        <v>1573</v>
      </c>
      <c r="BE43" s="258">
        <f>SUM(AK43:AP43)</f>
        <v>500</v>
      </c>
    </row>
    <row r="44" spans="1:57" x14ac:dyDescent="0.2">
      <c r="A44" s="247" t="s">
        <v>57</v>
      </c>
      <c r="B44" s="248" t="s">
        <v>45</v>
      </c>
      <c r="C44" s="249" t="s">
        <v>45</v>
      </c>
      <c r="D44" s="249" t="s">
        <v>47</v>
      </c>
      <c r="E44" s="249" t="s">
        <v>58</v>
      </c>
      <c r="F44" s="249"/>
      <c r="G44" s="249"/>
      <c r="H44" s="250">
        <f>SUM(I44:AP44)</f>
        <v>9464</v>
      </c>
      <c r="I44" s="251">
        <v>116</v>
      </c>
      <c r="J44" s="251">
        <v>126</v>
      </c>
      <c r="K44" s="251">
        <v>135</v>
      </c>
      <c r="L44" s="251">
        <v>151</v>
      </c>
      <c r="M44" s="251">
        <v>148</v>
      </c>
      <c r="N44" s="251">
        <v>127</v>
      </c>
      <c r="O44" s="251">
        <v>194</v>
      </c>
      <c r="P44" s="251">
        <v>211</v>
      </c>
      <c r="Q44" s="251">
        <v>177</v>
      </c>
      <c r="R44" s="251">
        <v>218</v>
      </c>
      <c r="S44" s="251">
        <v>222</v>
      </c>
      <c r="T44" s="251">
        <v>207</v>
      </c>
      <c r="U44" s="251">
        <v>213</v>
      </c>
      <c r="V44" s="251">
        <v>184</v>
      </c>
      <c r="W44" s="251">
        <v>214</v>
      </c>
      <c r="X44" s="251">
        <v>206</v>
      </c>
      <c r="Y44" s="251">
        <v>202</v>
      </c>
      <c r="Z44" s="251">
        <v>212</v>
      </c>
      <c r="AA44" s="251">
        <v>206</v>
      </c>
      <c r="AB44" s="251">
        <v>204</v>
      </c>
      <c r="AC44" s="251">
        <v>872</v>
      </c>
      <c r="AD44" s="251">
        <v>781</v>
      </c>
      <c r="AE44" s="251">
        <v>753</v>
      </c>
      <c r="AF44" s="251">
        <v>649</v>
      </c>
      <c r="AG44" s="251">
        <v>570</v>
      </c>
      <c r="AH44" s="251">
        <v>507</v>
      </c>
      <c r="AI44" s="251">
        <v>431</v>
      </c>
      <c r="AJ44" s="251">
        <v>322</v>
      </c>
      <c r="AK44" s="251">
        <v>249</v>
      </c>
      <c r="AL44" s="251">
        <v>197</v>
      </c>
      <c r="AM44" s="251">
        <v>172</v>
      </c>
      <c r="AN44" s="251">
        <v>127</v>
      </c>
      <c r="AO44" s="251">
        <v>90</v>
      </c>
      <c r="AP44" s="251">
        <v>71</v>
      </c>
      <c r="AQ44" s="252">
        <v>5</v>
      </c>
      <c r="AR44" s="251">
        <v>61</v>
      </c>
      <c r="AS44" s="253">
        <v>55</v>
      </c>
      <c r="AT44" s="251">
        <v>197</v>
      </c>
      <c r="AU44" s="254">
        <v>4725</v>
      </c>
      <c r="AV44" s="251">
        <v>497</v>
      </c>
      <c r="AW44" s="251">
        <v>497</v>
      </c>
      <c r="AX44" s="251">
        <v>2034</v>
      </c>
      <c r="AY44" s="254">
        <v>294</v>
      </c>
      <c r="AZ44" s="255">
        <f>H44</f>
        <v>9464</v>
      </c>
      <c r="BA44" s="256">
        <f>SUM(I44:T44)</f>
        <v>2032</v>
      </c>
      <c r="BB44" s="257">
        <f>SUM(U44:Z44)</f>
        <v>1231</v>
      </c>
      <c r="BC44" s="257">
        <f>SUM(AA44:AD44)</f>
        <v>2063</v>
      </c>
      <c r="BD44" s="257">
        <f>SUM(AE44:AJ44)</f>
        <v>3232</v>
      </c>
      <c r="BE44" s="258">
        <f>SUM(AK44:AP44)</f>
        <v>906</v>
      </c>
    </row>
    <row r="45" spans="1:57" x14ac:dyDescent="0.2">
      <c r="A45" s="247" t="s">
        <v>65</v>
      </c>
      <c r="B45" s="248" t="s">
        <v>45</v>
      </c>
      <c r="C45" s="249" t="s">
        <v>45</v>
      </c>
      <c r="D45" s="249" t="s">
        <v>47</v>
      </c>
      <c r="E45" s="249" t="s">
        <v>66</v>
      </c>
      <c r="F45" s="249"/>
      <c r="G45" s="249"/>
      <c r="H45" s="250">
        <f>SUM(I45:AP45)</f>
        <v>6811</v>
      </c>
      <c r="I45" s="251">
        <v>62</v>
      </c>
      <c r="J45" s="251">
        <v>44</v>
      </c>
      <c r="K45" s="251">
        <v>35</v>
      </c>
      <c r="L45" s="251">
        <v>56</v>
      </c>
      <c r="M45" s="251">
        <v>54</v>
      </c>
      <c r="N45" s="251">
        <v>45</v>
      </c>
      <c r="O45" s="251">
        <v>134</v>
      </c>
      <c r="P45" s="251">
        <v>116</v>
      </c>
      <c r="Q45" s="251">
        <v>120</v>
      </c>
      <c r="R45" s="251">
        <v>128</v>
      </c>
      <c r="S45" s="251">
        <v>141</v>
      </c>
      <c r="T45" s="251">
        <v>134</v>
      </c>
      <c r="U45" s="251">
        <v>165</v>
      </c>
      <c r="V45" s="251">
        <v>172</v>
      </c>
      <c r="W45" s="251">
        <v>201</v>
      </c>
      <c r="X45" s="251">
        <v>148</v>
      </c>
      <c r="Y45" s="251">
        <v>153</v>
      </c>
      <c r="Z45" s="251">
        <v>161</v>
      </c>
      <c r="AA45" s="251">
        <v>147</v>
      </c>
      <c r="AB45" s="251">
        <v>157</v>
      </c>
      <c r="AC45" s="251">
        <v>680</v>
      </c>
      <c r="AD45" s="251">
        <v>597</v>
      </c>
      <c r="AE45" s="251">
        <v>474</v>
      </c>
      <c r="AF45" s="251">
        <v>469</v>
      </c>
      <c r="AG45" s="251">
        <v>440</v>
      </c>
      <c r="AH45" s="251">
        <v>364</v>
      </c>
      <c r="AI45" s="251">
        <v>282</v>
      </c>
      <c r="AJ45" s="251">
        <v>269</v>
      </c>
      <c r="AK45" s="251">
        <v>252</v>
      </c>
      <c r="AL45" s="251">
        <v>219</v>
      </c>
      <c r="AM45" s="251">
        <v>138</v>
      </c>
      <c r="AN45" s="251">
        <v>115</v>
      </c>
      <c r="AO45" s="251">
        <v>98</v>
      </c>
      <c r="AP45" s="251">
        <v>41</v>
      </c>
      <c r="AQ45" s="252">
        <v>0</v>
      </c>
      <c r="AR45" s="251">
        <v>34</v>
      </c>
      <c r="AS45" s="253">
        <v>28</v>
      </c>
      <c r="AT45" s="251">
        <v>136</v>
      </c>
      <c r="AU45" s="254">
        <v>3412</v>
      </c>
      <c r="AV45" s="251">
        <v>414</v>
      </c>
      <c r="AW45" s="251">
        <v>351</v>
      </c>
      <c r="AX45" s="251">
        <v>1476</v>
      </c>
      <c r="AY45" s="254">
        <v>91</v>
      </c>
      <c r="AZ45" s="255">
        <f>H45</f>
        <v>6811</v>
      </c>
      <c r="BA45" s="256">
        <f>SUM(I45:T45)</f>
        <v>1069</v>
      </c>
      <c r="BB45" s="257">
        <f>SUM(U45:Z45)</f>
        <v>1000</v>
      </c>
      <c r="BC45" s="257">
        <f>SUM(AA45:AD45)</f>
        <v>1581</v>
      </c>
      <c r="BD45" s="257">
        <f>SUM(AE45:AJ45)</f>
        <v>2298</v>
      </c>
      <c r="BE45" s="258">
        <f>SUM(AK45:AP45)</f>
        <v>863</v>
      </c>
    </row>
    <row r="47" spans="1:57" x14ac:dyDescent="0.2">
      <c r="A47" s="43" t="s">
        <v>67</v>
      </c>
      <c r="B47" s="44"/>
    </row>
    <row r="48" spans="1:57" x14ac:dyDescent="0.2">
      <c r="A48" s="45" t="s">
        <v>68</v>
      </c>
      <c r="B48" s="46"/>
    </row>
    <row r="49" spans="1:10" x14ac:dyDescent="0.2">
      <c r="A49" s="45" t="s">
        <v>69</v>
      </c>
      <c r="B49" s="46"/>
    </row>
    <row r="50" spans="1:10" x14ac:dyDescent="0.2">
      <c r="A50" s="47" t="s">
        <v>70</v>
      </c>
      <c r="B50" s="48"/>
    </row>
    <row r="53" spans="1:10" x14ac:dyDescent="0.2">
      <c r="H53" s="6"/>
      <c r="I53" s="6"/>
      <c r="J53" s="6"/>
    </row>
  </sheetData>
  <mergeCells count="5">
    <mergeCell ref="AQ6:AS6"/>
    <mergeCell ref="AT6:AT7"/>
    <mergeCell ref="AU6:AU7"/>
    <mergeCell ref="AV6:AX6"/>
    <mergeCell ref="AY6:AY7"/>
  </mergeCells>
  <conditionalFormatting sqref="I9:AY45">
    <cfRule type="cellIs" dxfId="2" priority="7" operator="lessThan">
      <formula>0</formula>
    </cfRule>
  </conditionalFormatting>
  <pageMargins left="0.7" right="0.7" top="0.75" bottom="0.75" header="0.3" footer="0.3"/>
  <pageSetup paperSize="9" firstPageNumber="42949672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BA88C-B14A-416C-AEE1-E8C51781B52D}">
  <sheetPr>
    <pageSetUpPr fitToPage="1"/>
  </sheetPr>
  <dimension ref="A1:AZ12"/>
  <sheetViews>
    <sheetView zoomScale="70" zoomScaleNormal="70" workbookViewId="0">
      <selection activeCell="D14" sqref="D14"/>
    </sheetView>
  </sheetViews>
  <sheetFormatPr baseColWidth="10" defaultRowHeight="15" x14ac:dyDescent="0.25"/>
  <cols>
    <col min="1" max="1" width="17.5703125" style="275" customWidth="1"/>
    <col min="2" max="2" width="23.28515625" style="275" customWidth="1"/>
    <col min="3" max="3" width="11.42578125" style="275"/>
    <col min="4" max="40" width="10.85546875" style="275" customWidth="1"/>
    <col min="41" max="41" width="12.85546875" style="275" customWidth="1"/>
    <col min="42" max="46" width="11.42578125" style="275"/>
    <col min="47" max="52" width="10.85546875" style="275" customWidth="1"/>
    <col min="53" max="16384" width="11.42578125" style="275"/>
  </cols>
  <sheetData>
    <row r="1" spans="1:52" s="271" customFormat="1" ht="12.75" x14ac:dyDescent="0.2"/>
    <row r="2" spans="1:52" s="271" customFormat="1" ht="12.75" x14ac:dyDescent="0.2"/>
    <row r="3" spans="1:52" s="271" customFormat="1" ht="12.75" x14ac:dyDescent="0.2"/>
    <row r="4" spans="1:52" s="271" customFormat="1" ht="20.25" x14ac:dyDescent="0.3">
      <c r="A4" s="272" t="s">
        <v>168</v>
      </c>
      <c r="B4" s="272"/>
      <c r="C4" s="272"/>
    </row>
    <row r="5" spans="1:52" s="271" customFormat="1" ht="12.75" x14ac:dyDescent="0.2">
      <c r="A5" s="271" t="s">
        <v>1</v>
      </c>
    </row>
    <row r="6" spans="1:52" ht="80.45" customHeight="1" x14ac:dyDescent="0.25">
      <c r="A6" s="318" t="s">
        <v>142</v>
      </c>
      <c r="B6" s="319"/>
      <c r="C6" s="320"/>
      <c r="D6" s="321" t="s">
        <v>3</v>
      </c>
      <c r="E6" s="321"/>
      <c r="F6" s="321"/>
      <c r="G6" s="321"/>
      <c r="H6" s="321"/>
      <c r="I6" s="321"/>
      <c r="J6" s="321"/>
      <c r="K6" s="321"/>
      <c r="L6" s="321"/>
      <c r="M6" s="321"/>
      <c r="N6" s="321"/>
      <c r="O6" s="321"/>
      <c r="P6" s="321"/>
      <c r="Q6" s="321"/>
      <c r="R6" s="321"/>
      <c r="S6" s="321"/>
      <c r="T6" s="321"/>
      <c r="U6" s="321"/>
      <c r="V6" s="321"/>
      <c r="W6" s="321"/>
      <c r="X6" s="322" t="s">
        <v>4</v>
      </c>
      <c r="Y6" s="322"/>
      <c r="Z6" s="322"/>
      <c r="AA6" s="322"/>
      <c r="AB6" s="322"/>
      <c r="AC6" s="322"/>
      <c r="AD6" s="322"/>
      <c r="AE6" s="322"/>
      <c r="AF6" s="322"/>
      <c r="AG6" s="322"/>
      <c r="AH6" s="322"/>
      <c r="AI6" s="322"/>
      <c r="AJ6" s="322"/>
      <c r="AK6" s="322"/>
      <c r="AL6" s="323" t="s">
        <v>5</v>
      </c>
      <c r="AM6" s="324"/>
      <c r="AN6" s="324"/>
      <c r="AO6" s="273" t="s">
        <v>143</v>
      </c>
      <c r="AP6" s="274" t="s">
        <v>7</v>
      </c>
      <c r="AQ6" s="325" t="s">
        <v>8</v>
      </c>
      <c r="AR6" s="325"/>
      <c r="AS6" s="325"/>
      <c r="AT6" s="274" t="s">
        <v>144</v>
      </c>
      <c r="AU6" s="317" t="s">
        <v>145</v>
      </c>
      <c r="AV6" s="317"/>
      <c r="AW6" s="317"/>
      <c r="AX6" s="317"/>
      <c r="AY6" s="317"/>
      <c r="AZ6" s="317"/>
    </row>
    <row r="7" spans="1:52" ht="32.25" customHeight="1" x14ac:dyDescent="0.25">
      <c r="A7" s="276" t="s">
        <v>146</v>
      </c>
      <c r="B7" s="276" t="s">
        <v>147</v>
      </c>
      <c r="C7" s="277" t="s">
        <v>15</v>
      </c>
      <c r="D7" s="277" t="s">
        <v>16</v>
      </c>
      <c r="E7" s="277" t="s">
        <v>148</v>
      </c>
      <c r="F7" s="277" t="s">
        <v>149</v>
      </c>
      <c r="G7" s="277" t="s">
        <v>150</v>
      </c>
      <c r="H7" s="277" t="s">
        <v>151</v>
      </c>
      <c r="I7" s="277" t="s">
        <v>152</v>
      </c>
      <c r="J7" s="277" t="s">
        <v>153</v>
      </c>
      <c r="K7" s="277" t="s">
        <v>154</v>
      </c>
      <c r="L7" s="277" t="s">
        <v>155</v>
      </c>
      <c r="M7" s="277" t="s">
        <v>156</v>
      </c>
      <c r="N7" s="277" t="s">
        <v>83</v>
      </c>
      <c r="O7" s="277" t="s">
        <v>84</v>
      </c>
      <c r="P7" s="277" t="s">
        <v>85</v>
      </c>
      <c r="Q7" s="277" t="s">
        <v>86</v>
      </c>
      <c r="R7" s="277" t="s">
        <v>87</v>
      </c>
      <c r="S7" s="277" t="s">
        <v>88</v>
      </c>
      <c r="T7" s="277" t="s">
        <v>89</v>
      </c>
      <c r="U7" s="277" t="s">
        <v>90</v>
      </c>
      <c r="V7" s="277" t="s">
        <v>91</v>
      </c>
      <c r="W7" s="277" t="s">
        <v>92</v>
      </c>
      <c r="X7" s="277" t="s">
        <v>17</v>
      </c>
      <c r="Y7" s="277" t="s">
        <v>18</v>
      </c>
      <c r="Z7" s="277" t="s">
        <v>19</v>
      </c>
      <c r="AA7" s="277" t="s">
        <v>20</v>
      </c>
      <c r="AB7" s="277" t="s">
        <v>21</v>
      </c>
      <c r="AC7" s="277" t="s">
        <v>22</v>
      </c>
      <c r="AD7" s="277" t="s">
        <v>23</v>
      </c>
      <c r="AE7" s="277" t="s">
        <v>24</v>
      </c>
      <c r="AF7" s="277" t="s">
        <v>25</v>
      </c>
      <c r="AG7" s="277" t="s">
        <v>26</v>
      </c>
      <c r="AH7" s="277" t="s">
        <v>27</v>
      </c>
      <c r="AI7" s="277" t="s">
        <v>28</v>
      </c>
      <c r="AJ7" s="277" t="s">
        <v>29</v>
      </c>
      <c r="AK7" s="277" t="s">
        <v>30</v>
      </c>
      <c r="AL7" s="277" t="s">
        <v>31</v>
      </c>
      <c r="AM7" s="277" t="s">
        <v>32</v>
      </c>
      <c r="AN7" s="277" t="s">
        <v>33</v>
      </c>
      <c r="AO7" s="277" t="s">
        <v>143</v>
      </c>
      <c r="AP7" s="277" t="s">
        <v>157</v>
      </c>
      <c r="AQ7" s="277" t="s">
        <v>158</v>
      </c>
      <c r="AR7" s="277" t="s">
        <v>159</v>
      </c>
      <c r="AS7" s="277" t="s">
        <v>160</v>
      </c>
      <c r="AT7" s="277" t="s">
        <v>161</v>
      </c>
      <c r="AU7" s="277" t="s">
        <v>162</v>
      </c>
      <c r="AV7" s="277" t="s">
        <v>38</v>
      </c>
      <c r="AW7" s="277" t="s">
        <v>163</v>
      </c>
      <c r="AX7" s="277" t="s">
        <v>164</v>
      </c>
      <c r="AY7" s="277" t="s">
        <v>165</v>
      </c>
      <c r="AZ7" s="277" t="s">
        <v>166</v>
      </c>
    </row>
    <row r="8" spans="1:52" ht="32.25" customHeight="1" x14ac:dyDescent="0.25">
      <c r="A8" s="278" t="s">
        <v>48</v>
      </c>
      <c r="B8" s="278" t="s">
        <v>52</v>
      </c>
      <c r="C8" s="279">
        <f>SUM(D8:AK8)</f>
        <v>15870</v>
      </c>
      <c r="D8" s="279">
        <f>DISTRITAL!I16+DISTRITAL!I17+DISTRITAL!I18+DISTRITAL!I19+DISTRITAL!I28+DISTRITAL!I29+DISTRITAL!I30+DISTRITAL!I31+DISTRITAL!I32</f>
        <v>138</v>
      </c>
      <c r="E8" s="279">
        <f>DISTRITAL!J16+DISTRITAL!J17+DISTRITAL!J18+DISTRITAL!J19+DISTRITAL!J28+DISTRITAL!J29+DISTRITAL!J30+DISTRITAL!J31+DISTRITAL!J32</f>
        <v>120</v>
      </c>
      <c r="F8" s="279">
        <f>DISTRITAL!K16+DISTRITAL!K17+DISTRITAL!K18+DISTRITAL!K19+DISTRITAL!K28+DISTRITAL!K29+DISTRITAL!K30+DISTRITAL!K31+DISTRITAL!K32</f>
        <v>162</v>
      </c>
      <c r="G8" s="279">
        <f>DISTRITAL!L16+DISTRITAL!L17+DISTRITAL!L18+DISTRITAL!L19+DISTRITAL!L28+DISTRITAL!L29+DISTRITAL!L30+DISTRITAL!L31+DISTRITAL!L32</f>
        <v>176</v>
      </c>
      <c r="H8" s="279">
        <f>DISTRITAL!M16+DISTRITAL!M17+DISTRITAL!M18+DISTRITAL!M19+DISTRITAL!M28+DISTRITAL!M29+DISTRITAL!M30+DISTRITAL!M31+DISTRITAL!M32</f>
        <v>169</v>
      </c>
      <c r="I8" s="279">
        <f>DISTRITAL!N16+DISTRITAL!N17+DISTRITAL!N18+DISTRITAL!N19+DISTRITAL!N28+DISTRITAL!N29+DISTRITAL!N30+DISTRITAL!N31+DISTRITAL!N32</f>
        <v>157</v>
      </c>
      <c r="J8" s="279">
        <f>DISTRITAL!O16+DISTRITAL!O17+DISTRITAL!O18+DISTRITAL!O19+DISTRITAL!O28+DISTRITAL!O29+DISTRITAL!O30+DISTRITAL!O31+DISTRITAL!O32</f>
        <v>300</v>
      </c>
      <c r="K8" s="279">
        <f>DISTRITAL!P16+DISTRITAL!P17+DISTRITAL!P18+DISTRITAL!P19+DISTRITAL!P28+DISTRITAL!P29+DISTRITAL!P30+DISTRITAL!P31+DISTRITAL!P32</f>
        <v>297</v>
      </c>
      <c r="L8" s="279">
        <f>DISTRITAL!Q16+DISTRITAL!Q17+DISTRITAL!Q18+DISTRITAL!Q19+DISTRITAL!Q28+DISTRITAL!Q29+DISTRITAL!Q30+DISTRITAL!Q31+DISTRITAL!Q32</f>
        <v>305</v>
      </c>
      <c r="M8" s="279">
        <f>DISTRITAL!R16+DISTRITAL!R17+DISTRITAL!R18+DISTRITAL!R19+DISTRITAL!R28+DISTRITAL!R29+DISTRITAL!R30+DISTRITAL!R31+DISTRITAL!R32</f>
        <v>309</v>
      </c>
      <c r="N8" s="279">
        <f>DISTRITAL!S16+DISTRITAL!S17+DISTRITAL!S18+DISTRITAL!S19+DISTRITAL!S28+DISTRITAL!S29+DISTRITAL!S30+DISTRITAL!S31+DISTRITAL!S32</f>
        <v>302</v>
      </c>
      <c r="O8" s="279">
        <f>DISTRITAL!T16+DISTRITAL!T17+DISTRITAL!T18+DISTRITAL!T19+DISTRITAL!T28+DISTRITAL!T29+DISTRITAL!T30+DISTRITAL!T31+DISTRITAL!T32</f>
        <v>366</v>
      </c>
      <c r="P8" s="279">
        <f>DISTRITAL!U16+DISTRITAL!U17+DISTRITAL!U18+DISTRITAL!U19+DISTRITAL!U28+DISTRITAL!U29+DISTRITAL!U30+DISTRITAL!U31+DISTRITAL!U32</f>
        <v>323</v>
      </c>
      <c r="Q8" s="279">
        <f>DISTRITAL!V16+DISTRITAL!V17+DISTRITAL!V18+DISTRITAL!V19+DISTRITAL!V28+DISTRITAL!V29+DISTRITAL!V30+DISTRITAL!V31+DISTRITAL!V32</f>
        <v>314</v>
      </c>
      <c r="R8" s="279">
        <f>DISTRITAL!W16+DISTRITAL!W17+DISTRITAL!W18+DISTRITAL!W19+DISTRITAL!W28+DISTRITAL!W29+DISTRITAL!W30+DISTRITAL!W31+DISTRITAL!W32</f>
        <v>355</v>
      </c>
      <c r="S8" s="279">
        <f>DISTRITAL!X16+DISTRITAL!X17+DISTRITAL!X18+DISTRITAL!X19+DISTRITAL!X28+DISTRITAL!X29+DISTRITAL!X30+DISTRITAL!X31+DISTRITAL!X32</f>
        <v>372</v>
      </c>
      <c r="T8" s="279">
        <f>DISTRITAL!Y16+DISTRITAL!Y17+DISTRITAL!Y18+DISTRITAL!Y19+DISTRITAL!Y28+DISTRITAL!Y29+DISTRITAL!Y30+DISTRITAL!Y31+DISTRITAL!Y32</f>
        <v>371</v>
      </c>
      <c r="U8" s="279">
        <f>DISTRITAL!Z16+DISTRITAL!Z17+DISTRITAL!Z18+DISTRITAL!Z19+DISTRITAL!Z28+DISTRITAL!Z29+DISTRITAL!Z30+DISTRITAL!Z31+DISTRITAL!Z32</f>
        <v>392</v>
      </c>
      <c r="V8" s="279">
        <f>DISTRITAL!AA16+DISTRITAL!AA17+DISTRITAL!AA18+DISTRITAL!AA19+DISTRITAL!AA28+DISTRITAL!AA29+DISTRITAL!AA30+DISTRITAL!AA31+DISTRITAL!AA32</f>
        <v>317</v>
      </c>
      <c r="W8" s="279">
        <f>DISTRITAL!AB16+DISTRITAL!AB17+DISTRITAL!AB18+DISTRITAL!AB19+DISTRITAL!AB28+DISTRITAL!AB29+DISTRITAL!AB30+DISTRITAL!AB31+DISTRITAL!AB32</f>
        <v>348</v>
      </c>
      <c r="X8" s="279">
        <f>DISTRITAL!AC16+DISTRITAL!AC17+DISTRITAL!AC18+DISTRITAL!AC19+DISTRITAL!AC28+DISTRITAL!AC29+DISTRITAL!AC30+DISTRITAL!AC31+DISTRITAL!AC32</f>
        <v>1547</v>
      </c>
      <c r="Y8" s="279">
        <f>DISTRITAL!AD16+DISTRITAL!AD17+DISTRITAL!AD18+DISTRITAL!AD19+DISTRITAL!AD28+DISTRITAL!AD29+DISTRITAL!AD30+DISTRITAL!AD31+DISTRITAL!AD32</f>
        <v>1309</v>
      </c>
      <c r="Z8" s="279">
        <f>DISTRITAL!AE16+DISTRITAL!AE17+DISTRITAL!AE18+DISTRITAL!AE19+DISTRITAL!AE28+DISTRITAL!AE29+DISTRITAL!AE30+DISTRITAL!AE31+DISTRITAL!AE32</f>
        <v>1227</v>
      </c>
      <c r="AA8" s="279">
        <f>DISTRITAL!AF16+DISTRITAL!AF17+DISTRITAL!AF18+DISTRITAL!AF19+DISTRITAL!AF28+DISTRITAL!AF29+DISTRITAL!AF30+DISTRITAL!AF31+DISTRITAL!AF32</f>
        <v>1076</v>
      </c>
      <c r="AB8" s="279">
        <f>DISTRITAL!AG16+DISTRITAL!AG17+DISTRITAL!AG18+DISTRITAL!AG19+DISTRITAL!AG28+DISTRITAL!AG29+DISTRITAL!AG30+DISTRITAL!AG31+DISTRITAL!AG32</f>
        <v>1000</v>
      </c>
      <c r="AC8" s="279">
        <f>DISTRITAL!AH16+DISTRITAL!AH17+DISTRITAL!AH18+DISTRITAL!AH19+DISTRITAL!AH28+DISTRITAL!AH29+DISTRITAL!AH30+DISTRITAL!AH31+DISTRITAL!AH32</f>
        <v>890</v>
      </c>
      <c r="AD8" s="279">
        <f>DISTRITAL!AI16+DISTRITAL!AI17+DISTRITAL!AI18+DISTRITAL!AI19+DISTRITAL!AI28+DISTRITAL!AI29+DISTRITAL!AI30+DISTRITAL!AI31+DISTRITAL!AI32</f>
        <v>883</v>
      </c>
      <c r="AE8" s="279">
        <f>DISTRITAL!AJ16+DISTRITAL!AJ17+DISTRITAL!AJ18+DISTRITAL!AJ19+DISTRITAL!AJ28+DISTRITAL!AJ29+DISTRITAL!AJ30+DISTRITAL!AJ31+DISTRITAL!AJ32</f>
        <v>634</v>
      </c>
      <c r="AF8" s="279">
        <f>DISTRITAL!AK16+DISTRITAL!AK17+DISTRITAL!AK18+DISTRITAL!AK19+DISTRITAL!AK28+DISTRITAL!AK29+DISTRITAL!AK30+DISTRITAL!AK31+DISTRITAL!AK32</f>
        <v>481</v>
      </c>
      <c r="AG8" s="279">
        <f>DISTRITAL!AL16+DISTRITAL!AL17+DISTRITAL!AL18+DISTRITAL!AL19+DISTRITAL!AL28+DISTRITAL!AL29+DISTRITAL!AL30+DISTRITAL!AL31+DISTRITAL!AL32</f>
        <v>404</v>
      </c>
      <c r="AH8" s="279">
        <f>DISTRITAL!AM16+DISTRITAL!AM17+DISTRITAL!AM18+DISTRITAL!AM19+DISTRITAL!AM28+DISTRITAL!AM29+DISTRITAL!AM30+DISTRITAL!AM31+DISTRITAL!AM32</f>
        <v>356</v>
      </c>
      <c r="AI8" s="279">
        <f>DISTRITAL!AN16+DISTRITAL!AN17+DISTRITAL!AN18+DISTRITAL!AN19+DISTRITAL!AN28+DISTRITAL!AN29+DISTRITAL!AN30+DISTRITAL!AN31+DISTRITAL!AN32</f>
        <v>249</v>
      </c>
      <c r="AJ8" s="279">
        <f>DISTRITAL!AO16+DISTRITAL!AO17+DISTRITAL!AO18+DISTRITAL!AO19+DISTRITAL!AO28+DISTRITAL!AO29+DISTRITAL!AO30+DISTRITAL!AO31+DISTRITAL!AO32</f>
        <v>139</v>
      </c>
      <c r="AK8" s="279">
        <f>DISTRITAL!AP16+DISTRITAL!AP17+DISTRITAL!AP18+DISTRITAL!AP19+DISTRITAL!AP28+DISTRITAL!AP29+DISTRITAL!AP30+DISTRITAL!AP31+DISTRITAL!AP32</f>
        <v>82</v>
      </c>
      <c r="AL8" s="279">
        <f>DISTRITAL!AQ16+DISTRITAL!AQ17+DISTRITAL!AQ18+DISTRITAL!AQ19+DISTRITAL!AQ28+DISTRITAL!AQ29+DISTRITAL!AQ30+DISTRITAL!AQ31+DISTRITAL!AQ32</f>
        <v>2</v>
      </c>
      <c r="AM8" s="279">
        <f>DISTRITAL!AR16+DISTRITAL!AR17+DISTRITAL!AR18+DISTRITAL!AR19+DISTRITAL!AR28+DISTRITAL!AR29+DISTRITAL!AR30+DISTRITAL!AR31+DISTRITAL!AR32</f>
        <v>55</v>
      </c>
      <c r="AN8" s="279">
        <f>DISTRITAL!AS16+DISTRITAL!AS17+DISTRITAL!AS18+DISTRITAL!AS19+DISTRITAL!AS28+DISTRITAL!AS29+DISTRITAL!AS30+DISTRITAL!AS31+DISTRITAL!AS32</f>
        <v>86</v>
      </c>
      <c r="AO8" s="279">
        <f>DISTRITAL!AT16+DISTRITAL!AT17+DISTRITAL!AT18+DISTRITAL!AT19+DISTRITAL!AT28+DISTRITAL!AT29+DISTRITAL!AT30+DISTRITAL!AT31+DISTRITAL!AT32</f>
        <v>271</v>
      </c>
      <c r="AP8" s="279">
        <f>DISTRITAL!AU16+DISTRITAL!AU17+DISTRITAL!AU18+DISTRITAL!AU19+DISTRITAL!AU28+DISTRITAL!AU29+DISTRITAL!AU30+DISTRITAL!AU31+DISTRITAL!AU32</f>
        <v>7939</v>
      </c>
      <c r="AQ8" s="279">
        <f>DISTRITAL!AV16+DISTRITAL!AV17+DISTRITAL!AV18+DISTRITAL!AV19+DISTRITAL!AV28+DISTRITAL!AV29+DISTRITAL!AV30+DISTRITAL!AV31+DISTRITAL!AV32</f>
        <v>822</v>
      </c>
      <c r="AR8" s="279">
        <f>DISTRITAL!AW16+DISTRITAL!AW17+DISTRITAL!AW18+DISTRITAL!AW19+DISTRITAL!AW28+DISTRITAL!AW29+DISTRITAL!AW30+DISTRITAL!AW31+DISTRITAL!AW32</f>
        <v>893</v>
      </c>
      <c r="AS8" s="279">
        <f>DISTRITAL!AX16+DISTRITAL!AX17+DISTRITAL!AX18+DISTRITAL!AX19+DISTRITAL!AX28+DISTRITAL!AX29+DISTRITAL!AX30+DISTRITAL!AX31+DISTRITAL!AX32</f>
        <v>3492</v>
      </c>
      <c r="AT8" s="279">
        <f>DISTRITAL!AY16+DISTRITAL!AY17+DISTRITAL!AY18+DISTRITAL!AY19+DISTRITAL!AY28+DISTRITAL!AY29+DISTRITAL!AY30+DISTRITAL!AY31+DISTRITAL!AY32</f>
        <v>307</v>
      </c>
      <c r="AU8" s="279">
        <f>DISTRITAL!AZ16+DISTRITAL!AZ17+DISTRITAL!AZ18+DISTRITAL!AZ19+DISTRITAL!AZ28+DISTRITAL!AZ29+DISTRITAL!AZ30+DISTRITAL!AZ31+DISTRITAL!AZ32</f>
        <v>15870</v>
      </c>
      <c r="AV8" s="279">
        <f>DISTRITAL!BA16+DISTRITAL!BA17+DISTRITAL!BA18+DISTRITAL!BA19+DISTRITAL!BA28+DISTRITAL!BA29+DISTRITAL!BA30+DISTRITAL!BA31+DISTRITAL!BA32</f>
        <v>2801</v>
      </c>
      <c r="AW8" s="279">
        <f>DISTRITAL!BB16+DISTRITAL!BB17+DISTRITAL!BB18+DISTRITAL!BB19+DISTRITAL!BB28+DISTRITAL!BB29+DISTRITAL!BB30+DISTRITAL!BB31+DISTRITAL!BB32</f>
        <v>2127</v>
      </c>
      <c r="AX8" s="279">
        <f>DISTRITAL!BC16+DISTRITAL!BC17+DISTRITAL!BC18+DISTRITAL!BC19+DISTRITAL!BC28+DISTRITAL!BC29+DISTRITAL!BC30+DISTRITAL!BC31+DISTRITAL!BC32</f>
        <v>3521</v>
      </c>
      <c r="AY8" s="279">
        <f>DISTRITAL!BD16+DISTRITAL!BD17+DISTRITAL!BD18+DISTRITAL!BD19+DISTRITAL!BD28+DISTRITAL!BD29+DISTRITAL!BD30+DISTRITAL!BD31+DISTRITAL!BD32</f>
        <v>5710</v>
      </c>
      <c r="AZ8" s="279">
        <f>DISTRITAL!BE16+DISTRITAL!BE17+DISTRITAL!BE18+DISTRITAL!BE19+DISTRITAL!BE28+DISTRITAL!BE29+DISTRITAL!BE30+DISTRITAL!BE31+DISTRITAL!BE32</f>
        <v>1711</v>
      </c>
    </row>
    <row r="9" spans="1:52" ht="32.25" customHeight="1" x14ac:dyDescent="0.25">
      <c r="A9" s="278" t="s">
        <v>48</v>
      </c>
      <c r="B9" s="278" t="s">
        <v>167</v>
      </c>
      <c r="C9" s="279">
        <f t="shared" ref="C9:C11" si="0">SUM(D9:AK9)</f>
        <v>9071</v>
      </c>
      <c r="D9" s="279">
        <f>DISTRITAL!I12+DISTRITAL!I22+DISTRITAL!I23+DISTRITAL!I24+DISTRITAL!I25+DISTRITAL!I26+DISTRITAL!I35+DISTRITAL!I36</f>
        <v>171</v>
      </c>
      <c r="E9" s="279">
        <f>DISTRITAL!J12+DISTRITAL!J22+DISTRITAL!J23+DISTRITAL!J24+DISTRITAL!J25+DISTRITAL!J26+DISTRITAL!J35+DISTRITAL!J36</f>
        <v>159</v>
      </c>
      <c r="F9" s="279">
        <f>DISTRITAL!K12+DISTRITAL!K22+DISTRITAL!K23+DISTRITAL!K24+DISTRITAL!K25+DISTRITAL!K26+DISTRITAL!K35+DISTRITAL!K36</f>
        <v>191</v>
      </c>
      <c r="G9" s="279">
        <f>DISTRITAL!L12+DISTRITAL!L22+DISTRITAL!L23+DISTRITAL!L24+DISTRITAL!L25+DISTRITAL!L26+DISTRITAL!L35+DISTRITAL!L36</f>
        <v>182</v>
      </c>
      <c r="H9" s="279">
        <f>DISTRITAL!M12+DISTRITAL!M22+DISTRITAL!M23+DISTRITAL!M24+DISTRITAL!M25+DISTRITAL!M26+DISTRITAL!M35+DISTRITAL!M36</f>
        <v>197</v>
      </c>
      <c r="I9" s="279">
        <f>DISTRITAL!N12+DISTRITAL!N22+DISTRITAL!N23+DISTRITAL!N24+DISTRITAL!N25+DISTRITAL!N26+DISTRITAL!N35+DISTRITAL!N36</f>
        <v>167</v>
      </c>
      <c r="J9" s="279">
        <f>DISTRITAL!O12+DISTRITAL!O22+DISTRITAL!O23+DISTRITAL!O24+DISTRITAL!O25+DISTRITAL!O26+DISTRITAL!O35+DISTRITAL!O36</f>
        <v>211</v>
      </c>
      <c r="K9" s="279">
        <f>DISTRITAL!P12+DISTRITAL!P22+DISTRITAL!P23+DISTRITAL!P24+DISTRITAL!P25+DISTRITAL!P26+DISTRITAL!P35+DISTRITAL!P36</f>
        <v>214</v>
      </c>
      <c r="L9" s="279">
        <f>DISTRITAL!Q12+DISTRITAL!Q22+DISTRITAL!Q23+DISTRITAL!Q24+DISTRITAL!Q25+DISTRITAL!Q26+DISTRITAL!Q35+DISTRITAL!Q36</f>
        <v>182</v>
      </c>
      <c r="M9" s="279">
        <f>DISTRITAL!R12+DISTRITAL!R22+DISTRITAL!R23+DISTRITAL!R24+DISTRITAL!R25+DISTRITAL!R26+DISTRITAL!R35+DISTRITAL!R36</f>
        <v>203</v>
      </c>
      <c r="N9" s="279">
        <f>DISTRITAL!S12+DISTRITAL!S22+DISTRITAL!S23+DISTRITAL!S24+DISTRITAL!S25+DISTRITAL!S26+DISTRITAL!S35+DISTRITAL!S36</f>
        <v>190</v>
      </c>
      <c r="O9" s="279">
        <f>DISTRITAL!T12+DISTRITAL!T22+DISTRITAL!T23+DISTRITAL!T24+DISTRITAL!T25+DISTRITAL!T26+DISTRITAL!T35+DISTRITAL!T36</f>
        <v>243</v>
      </c>
      <c r="P9" s="279">
        <f>DISTRITAL!U12+DISTRITAL!U22+DISTRITAL!U23+DISTRITAL!U24+DISTRITAL!U25+DISTRITAL!U26+DISTRITAL!U35+DISTRITAL!U36</f>
        <v>190</v>
      </c>
      <c r="Q9" s="279">
        <f>DISTRITAL!V12+DISTRITAL!V22+DISTRITAL!V23+DISTRITAL!V24+DISTRITAL!V25+DISTRITAL!V26+DISTRITAL!V35+DISTRITAL!V36</f>
        <v>222</v>
      </c>
      <c r="R9" s="279">
        <f>DISTRITAL!W12+DISTRITAL!W22+DISTRITAL!W23+DISTRITAL!W24+DISTRITAL!W25+DISTRITAL!W26+DISTRITAL!W35+DISTRITAL!W36</f>
        <v>189</v>
      </c>
      <c r="S9" s="279">
        <f>DISTRITAL!X12+DISTRITAL!X22+DISTRITAL!X23+DISTRITAL!X24+DISTRITAL!X25+DISTRITAL!X26+DISTRITAL!X35+DISTRITAL!X36</f>
        <v>201</v>
      </c>
      <c r="T9" s="279">
        <f>DISTRITAL!Y12+DISTRITAL!Y22+DISTRITAL!Y23+DISTRITAL!Y24+DISTRITAL!Y25+DISTRITAL!Y26+DISTRITAL!Y35+DISTRITAL!Y36</f>
        <v>199</v>
      </c>
      <c r="U9" s="279">
        <f>DISTRITAL!Z12+DISTRITAL!Z22+DISTRITAL!Z23+DISTRITAL!Z24+DISTRITAL!Z25+DISTRITAL!Z26+DISTRITAL!Z35+DISTRITAL!Z36</f>
        <v>190</v>
      </c>
      <c r="V9" s="279">
        <f>DISTRITAL!AA12+DISTRITAL!AA22+DISTRITAL!AA23+DISTRITAL!AA24+DISTRITAL!AA25+DISTRITAL!AA26+DISTRITAL!AA35+DISTRITAL!AA36</f>
        <v>180</v>
      </c>
      <c r="W9" s="279">
        <f>DISTRITAL!AB12+DISTRITAL!AB22+DISTRITAL!AB23+DISTRITAL!AB24+DISTRITAL!AB25+DISTRITAL!AB26+DISTRITAL!AB35+DISTRITAL!AB36</f>
        <v>187</v>
      </c>
      <c r="X9" s="279">
        <f>DISTRITAL!AC12+DISTRITAL!AC22+DISTRITAL!AC23+DISTRITAL!AC24+DISTRITAL!AC25+DISTRITAL!AC26+DISTRITAL!AC35+DISTRITAL!AC36</f>
        <v>824</v>
      </c>
      <c r="Y9" s="279">
        <f>DISTRITAL!AD12+DISTRITAL!AD22+DISTRITAL!AD23+DISTRITAL!AD24+DISTRITAL!AD25+DISTRITAL!AD26+DISTRITAL!AD35+DISTRITAL!AD36</f>
        <v>718</v>
      </c>
      <c r="Z9" s="279">
        <f>DISTRITAL!AE12+DISTRITAL!AE22+DISTRITAL!AE23+DISTRITAL!AE24+DISTRITAL!AE25+DISTRITAL!AE26+DISTRITAL!AE35+DISTRITAL!AE36</f>
        <v>652</v>
      </c>
      <c r="AA9" s="279">
        <f>DISTRITAL!AF12+DISTRITAL!AF22+DISTRITAL!AF23+DISTRITAL!AF24+DISTRITAL!AF25+DISTRITAL!AF26+DISTRITAL!AF35+DISTRITAL!AF36</f>
        <v>590</v>
      </c>
      <c r="AB9" s="279">
        <f>DISTRITAL!AG12+DISTRITAL!AG22+DISTRITAL!AG23+DISTRITAL!AG24+DISTRITAL!AG25+DISTRITAL!AG26+DISTRITAL!AG35+DISTRITAL!AG36</f>
        <v>538</v>
      </c>
      <c r="AC9" s="279">
        <f>DISTRITAL!AH12+DISTRITAL!AH22+DISTRITAL!AH23+DISTRITAL!AH24+DISTRITAL!AH25+DISTRITAL!AH26+DISTRITAL!AH35+DISTRITAL!AH36</f>
        <v>426</v>
      </c>
      <c r="AD9" s="279">
        <f>DISTRITAL!AI12+DISTRITAL!AI22+DISTRITAL!AI23+DISTRITAL!AI24+DISTRITAL!AI25+DISTRITAL!AI26+DISTRITAL!AI35+DISTRITAL!AI36</f>
        <v>378</v>
      </c>
      <c r="AE9" s="279">
        <f>DISTRITAL!AJ12+DISTRITAL!AJ22+DISTRITAL!AJ23+DISTRITAL!AJ24+DISTRITAL!AJ25+DISTRITAL!AJ26+DISTRITAL!AJ35+DISTRITAL!AJ36</f>
        <v>306</v>
      </c>
      <c r="AF9" s="279">
        <f>DISTRITAL!AK12+DISTRITAL!AK22+DISTRITAL!AK23+DISTRITAL!AK24+DISTRITAL!AK25+DISTRITAL!AK26+DISTRITAL!AK35+DISTRITAL!AK36</f>
        <v>252</v>
      </c>
      <c r="AG9" s="279">
        <f>DISTRITAL!AL12+DISTRITAL!AL22+DISTRITAL!AL23+DISTRITAL!AL24+DISTRITAL!AL25+DISTRITAL!AL26+DISTRITAL!AL35+DISTRITAL!AL36</f>
        <v>189</v>
      </c>
      <c r="AH9" s="279">
        <f>DISTRITAL!AM12+DISTRITAL!AM22+DISTRITAL!AM23+DISTRITAL!AM24+DISTRITAL!AM25+DISTRITAL!AM26+DISTRITAL!AM35+DISTRITAL!AM36</f>
        <v>143</v>
      </c>
      <c r="AI9" s="279">
        <f>DISTRITAL!AN12+DISTRITAL!AN22+DISTRITAL!AN23+DISTRITAL!AN24+DISTRITAL!AN25+DISTRITAL!AN26+DISTRITAL!AN35+DISTRITAL!AN36</f>
        <v>88</v>
      </c>
      <c r="AJ9" s="279">
        <f>DISTRITAL!AO12+DISTRITAL!AO22+DISTRITAL!AO23+DISTRITAL!AO24+DISTRITAL!AO25+DISTRITAL!AO26+DISTRITAL!AO35+DISTRITAL!AO36</f>
        <v>56</v>
      </c>
      <c r="AK9" s="279">
        <f>DISTRITAL!AP12+DISTRITAL!AP22+DISTRITAL!AP23+DISTRITAL!AP24+DISTRITAL!AP25+DISTRITAL!AP26+DISTRITAL!AP35+DISTRITAL!AP36</f>
        <v>43</v>
      </c>
      <c r="AL9" s="279">
        <f>DISTRITAL!AQ12+DISTRITAL!AQ22+DISTRITAL!AQ23+DISTRITAL!AQ24+DISTRITAL!AQ25+DISTRITAL!AQ26+DISTRITAL!AQ35+DISTRITAL!AQ36</f>
        <v>3</v>
      </c>
      <c r="AM9" s="279">
        <f>DISTRITAL!AR12+DISTRITAL!AR22+DISTRITAL!AR23+DISTRITAL!AR24+DISTRITAL!AR25+DISTRITAL!AR26+DISTRITAL!AR35+DISTRITAL!AR36</f>
        <v>73</v>
      </c>
      <c r="AN9" s="279">
        <f>DISTRITAL!AS12+DISTRITAL!AS22+DISTRITAL!AS23+DISTRITAL!AS24+DISTRITAL!AS25+DISTRITAL!AS26+DISTRITAL!AS35+DISTRITAL!AS36</f>
        <v>93</v>
      </c>
      <c r="AO9" s="279">
        <f>DISTRITAL!AT12+DISTRITAL!AT22+DISTRITAL!AT23+DISTRITAL!AT24+DISTRITAL!AT25+DISTRITAL!AT26+DISTRITAL!AT35+DISTRITAL!AT36</f>
        <v>218</v>
      </c>
      <c r="AP9" s="279">
        <f>DISTRITAL!AU12+DISTRITAL!AU22+DISTRITAL!AU23+DISTRITAL!AU24+DISTRITAL!AU25+DISTRITAL!AU26+DISTRITAL!AU35+DISTRITAL!AU36</f>
        <v>4756</v>
      </c>
      <c r="AQ9" s="279">
        <f>DISTRITAL!AV12+DISTRITAL!AV22+DISTRITAL!AV23+DISTRITAL!AV24+DISTRITAL!AV25+DISTRITAL!AV26+DISTRITAL!AV35+DISTRITAL!AV36</f>
        <v>547</v>
      </c>
      <c r="AR9" s="279">
        <f>DISTRITAL!AW12+DISTRITAL!AW22+DISTRITAL!AW23+DISTRITAL!AW24+DISTRITAL!AW25+DISTRITAL!AW26+DISTRITAL!AW35+DISTRITAL!AW36</f>
        <v>506</v>
      </c>
      <c r="AS9" s="279">
        <f>DISTRITAL!AX12+DISTRITAL!AX22+DISTRITAL!AX23+DISTRITAL!AX24+DISTRITAL!AX25+DISTRITAL!AX26+DISTRITAL!AX35+DISTRITAL!AX36</f>
        <v>1924</v>
      </c>
      <c r="AT9" s="279">
        <f>DISTRITAL!AY12+DISTRITAL!AY22+DISTRITAL!AY23+DISTRITAL!AY24+DISTRITAL!AY25+DISTRITAL!AY26+DISTRITAL!AY35+DISTRITAL!AY36</f>
        <v>255</v>
      </c>
      <c r="AU9" s="279">
        <f>DISTRITAL!AZ12+DISTRITAL!AZ22+DISTRITAL!AZ23+DISTRITAL!AZ24+DISTRITAL!AZ25+DISTRITAL!AZ26+DISTRITAL!AZ35+DISTRITAL!AZ36</f>
        <v>9071</v>
      </c>
      <c r="AV9" s="279">
        <f>DISTRITAL!BA12+DISTRITAL!BA22+DISTRITAL!BA23+DISTRITAL!BA24+DISTRITAL!BA25+DISTRITAL!BA26+DISTRITAL!BA35+DISTRITAL!BA36</f>
        <v>2310</v>
      </c>
      <c r="AW9" s="279">
        <f>DISTRITAL!BB12+DISTRITAL!BB22+DISTRITAL!BB23+DISTRITAL!BB24+DISTRITAL!BB25+DISTRITAL!BB26+DISTRITAL!BB35+DISTRITAL!BB36</f>
        <v>1191</v>
      </c>
      <c r="AX9" s="279">
        <f>DISTRITAL!BC12+DISTRITAL!BC22+DISTRITAL!BC23+DISTRITAL!BC24+DISTRITAL!BC25+DISTRITAL!BC26+DISTRITAL!BC35+DISTRITAL!BC36</f>
        <v>1909</v>
      </c>
      <c r="AY9" s="279">
        <f>DISTRITAL!BD12+DISTRITAL!BD22+DISTRITAL!BD23+DISTRITAL!BD24+DISTRITAL!BD25+DISTRITAL!BD26+DISTRITAL!BD35+DISTRITAL!BD36</f>
        <v>2890</v>
      </c>
      <c r="AZ9" s="279">
        <f>DISTRITAL!BE12+DISTRITAL!BE22+DISTRITAL!BE23+DISTRITAL!BE24+DISTRITAL!BE25+DISTRITAL!BE26+DISTRITAL!BE35+DISTRITAL!BE36</f>
        <v>771</v>
      </c>
    </row>
    <row r="10" spans="1:52" ht="32.25" customHeight="1" x14ac:dyDescent="0.25">
      <c r="A10" s="278" t="s">
        <v>48</v>
      </c>
      <c r="B10" s="278" t="s">
        <v>48</v>
      </c>
      <c r="C10" s="279">
        <f t="shared" si="0"/>
        <v>16874</v>
      </c>
      <c r="D10" s="279">
        <f>DISTRITAL!I10+DISTRITAL!I11+DISTRITAL!I14+DISTRITAL!I34</f>
        <v>273</v>
      </c>
      <c r="E10" s="279">
        <f>DISTRITAL!J10+DISTRITAL!J11+DISTRITAL!J14+DISTRITAL!J34</f>
        <v>269</v>
      </c>
      <c r="F10" s="279">
        <f>DISTRITAL!K10+DISTRITAL!K11+DISTRITAL!K14+DISTRITAL!K34</f>
        <v>327</v>
      </c>
      <c r="G10" s="279">
        <f>DISTRITAL!L10+DISTRITAL!L11+DISTRITAL!L14+DISTRITAL!L34</f>
        <v>292</v>
      </c>
      <c r="H10" s="279">
        <f>DISTRITAL!M10+DISTRITAL!M11+DISTRITAL!M14+DISTRITAL!M34</f>
        <v>358</v>
      </c>
      <c r="I10" s="279">
        <f>DISTRITAL!N10+DISTRITAL!N11+DISTRITAL!N14+DISTRITAL!N34</f>
        <v>346</v>
      </c>
      <c r="J10" s="279">
        <f>DISTRITAL!O10+DISTRITAL!O11+DISTRITAL!O14+DISTRITAL!O34</f>
        <v>366</v>
      </c>
      <c r="K10" s="279">
        <f>DISTRITAL!P10+DISTRITAL!P11+DISTRITAL!P14+DISTRITAL!P34</f>
        <v>398</v>
      </c>
      <c r="L10" s="279">
        <f>DISTRITAL!Q10+DISTRITAL!Q11+DISTRITAL!Q14+DISTRITAL!Q34</f>
        <v>362</v>
      </c>
      <c r="M10" s="279">
        <f>DISTRITAL!R10+DISTRITAL!R11+DISTRITAL!R14+DISTRITAL!R34</f>
        <v>362</v>
      </c>
      <c r="N10" s="279">
        <f>DISTRITAL!S10+DISTRITAL!S11+DISTRITAL!S14+DISTRITAL!S34</f>
        <v>363</v>
      </c>
      <c r="O10" s="279">
        <f>DISTRITAL!T10+DISTRITAL!T11+DISTRITAL!T14+DISTRITAL!T34</f>
        <v>396</v>
      </c>
      <c r="P10" s="279">
        <f>DISTRITAL!U10+DISTRITAL!U11+DISTRITAL!U14+DISTRITAL!U34</f>
        <v>364</v>
      </c>
      <c r="Q10" s="279">
        <f>DISTRITAL!V10+DISTRITAL!V11+DISTRITAL!V14+DISTRITAL!V34</f>
        <v>344</v>
      </c>
      <c r="R10" s="279">
        <f>DISTRITAL!W10+DISTRITAL!W11+DISTRITAL!W14+DISTRITAL!W34</f>
        <v>353</v>
      </c>
      <c r="S10" s="279">
        <f>DISTRITAL!X10+DISTRITAL!X11+DISTRITAL!X14+DISTRITAL!X34</f>
        <v>355</v>
      </c>
      <c r="T10" s="279">
        <f>DISTRITAL!Y10+DISTRITAL!Y11+DISTRITAL!Y14+DISTRITAL!Y34</f>
        <v>376</v>
      </c>
      <c r="U10" s="279">
        <f>DISTRITAL!Z10+DISTRITAL!Z11+DISTRITAL!Z14+DISTRITAL!Z34</f>
        <v>382</v>
      </c>
      <c r="V10" s="279">
        <f>DISTRITAL!AA10+DISTRITAL!AA11+DISTRITAL!AA14+DISTRITAL!AA34</f>
        <v>395</v>
      </c>
      <c r="W10" s="279">
        <f>DISTRITAL!AB10+DISTRITAL!AB11+DISTRITAL!AB14+DISTRITAL!AB34</f>
        <v>304</v>
      </c>
      <c r="X10" s="279">
        <f>DISTRITAL!AC10+DISTRITAL!AC11+DISTRITAL!AC14+DISTRITAL!AC34</f>
        <v>1537</v>
      </c>
      <c r="Y10" s="279">
        <f>DISTRITAL!AD10+DISTRITAL!AD11+DISTRITAL!AD14+DISTRITAL!AD34</f>
        <v>1397</v>
      </c>
      <c r="Z10" s="279">
        <f>DISTRITAL!AE10+DISTRITAL!AE11+DISTRITAL!AE14+DISTRITAL!AE34</f>
        <v>1278</v>
      </c>
      <c r="AA10" s="279">
        <f>DISTRITAL!AF10+DISTRITAL!AF11+DISTRITAL!AF14+DISTRITAL!AF34</f>
        <v>1134</v>
      </c>
      <c r="AB10" s="279">
        <f>DISTRITAL!AG10+DISTRITAL!AG11+DISTRITAL!AG14+DISTRITAL!AG34</f>
        <v>984</v>
      </c>
      <c r="AC10" s="279">
        <f>DISTRITAL!AH10+DISTRITAL!AH11+DISTRITAL!AH14+DISTRITAL!AH34</f>
        <v>802</v>
      </c>
      <c r="AD10" s="279">
        <f>DISTRITAL!AI10+DISTRITAL!AI11+DISTRITAL!AI14+DISTRITAL!AI34</f>
        <v>727</v>
      </c>
      <c r="AE10" s="279">
        <f>DISTRITAL!AJ10+DISTRITAL!AJ11+DISTRITAL!AJ14+DISTRITAL!AJ34</f>
        <v>640</v>
      </c>
      <c r="AF10" s="279">
        <f>DISTRITAL!AK10+DISTRITAL!AK11+DISTRITAL!AK14+DISTRITAL!AK34</f>
        <v>457</v>
      </c>
      <c r="AG10" s="279">
        <f>DISTRITAL!AL10+DISTRITAL!AL11+DISTRITAL!AL14+DISTRITAL!AL34</f>
        <v>335</v>
      </c>
      <c r="AH10" s="279">
        <f>DISTRITAL!AM10+DISTRITAL!AM11+DISTRITAL!AM14+DISTRITAL!AM34</f>
        <v>239</v>
      </c>
      <c r="AI10" s="279">
        <f>DISTRITAL!AN10+DISTRITAL!AN11+DISTRITAL!AN14+DISTRITAL!AN34</f>
        <v>164</v>
      </c>
      <c r="AJ10" s="279">
        <f>DISTRITAL!AO10+DISTRITAL!AO11+DISTRITAL!AO14+DISTRITAL!AO34</f>
        <v>110</v>
      </c>
      <c r="AK10" s="279">
        <f>DISTRITAL!AP10+DISTRITAL!AP11+DISTRITAL!AP14+DISTRITAL!AP34</f>
        <v>85</v>
      </c>
      <c r="AL10" s="279">
        <f>DISTRITAL!AQ10+DISTRITAL!AQ11+DISTRITAL!AQ14+DISTRITAL!AQ34</f>
        <v>11</v>
      </c>
      <c r="AM10" s="279">
        <f>DISTRITAL!AR10+DISTRITAL!AR11+DISTRITAL!AR14+DISTRITAL!AR34</f>
        <v>148</v>
      </c>
      <c r="AN10" s="279">
        <f>DISTRITAL!AS10+DISTRITAL!AS11+DISTRITAL!AS14+DISTRITAL!AS34</f>
        <v>131</v>
      </c>
      <c r="AO10" s="279">
        <f>DISTRITAL!AT10+DISTRITAL!AT11+DISTRITAL!AT14+DISTRITAL!AT34</f>
        <v>413</v>
      </c>
      <c r="AP10" s="279">
        <f>DISTRITAL!AU10+DISTRITAL!AU11+DISTRITAL!AU14+DISTRITAL!AU34</f>
        <v>8433</v>
      </c>
      <c r="AQ10" s="279">
        <f>DISTRITAL!AV10+DISTRITAL!AV11+DISTRITAL!AV14+DISTRITAL!AV34</f>
        <v>883</v>
      </c>
      <c r="AR10" s="279">
        <f>DISTRITAL!AW10+DISTRITAL!AW11+DISTRITAL!AW14+DISTRITAL!AW34</f>
        <v>910</v>
      </c>
      <c r="AS10" s="279">
        <f>DISTRITAL!AX10+DISTRITAL!AX11+DISTRITAL!AX14+DISTRITAL!AX34</f>
        <v>3475</v>
      </c>
      <c r="AT10" s="279">
        <f>DISTRITAL!AY10+DISTRITAL!AY11+DISTRITAL!AY14+DISTRITAL!AY34</f>
        <v>523</v>
      </c>
      <c r="AU10" s="279">
        <f>DISTRITAL!AZ10+DISTRITAL!AZ11+DISTRITAL!AZ14+DISTRITAL!AZ34</f>
        <v>16874</v>
      </c>
      <c r="AV10" s="279">
        <f>DISTRITAL!BA10+DISTRITAL!BA11+DISTRITAL!BA14+DISTRITAL!BA34</f>
        <v>4112</v>
      </c>
      <c r="AW10" s="279">
        <f>DISTRITAL!BB10+DISTRITAL!BB11+DISTRITAL!BB14+DISTRITAL!BB34</f>
        <v>2174</v>
      </c>
      <c r="AX10" s="279">
        <f>DISTRITAL!BC10+DISTRITAL!BC11+DISTRITAL!BC14+DISTRITAL!BC34</f>
        <v>3633</v>
      </c>
      <c r="AY10" s="279">
        <f>DISTRITAL!BD10+DISTRITAL!BD11+DISTRITAL!BD14+DISTRITAL!BD34</f>
        <v>5565</v>
      </c>
      <c r="AZ10" s="279">
        <f>DISTRITAL!BE10+DISTRITAL!BE11+DISTRITAL!BE14+DISTRITAL!BE34</f>
        <v>1390</v>
      </c>
    </row>
    <row r="11" spans="1:52" ht="32.25" customHeight="1" x14ac:dyDescent="0.25">
      <c r="A11" s="278" t="s">
        <v>48</v>
      </c>
      <c r="B11" s="278" t="s">
        <v>64</v>
      </c>
      <c r="C11" s="279">
        <f t="shared" si="0"/>
        <v>9560</v>
      </c>
      <c r="D11" s="279">
        <f>DISTRITAL!I20+DISTRITAL!I38+DISTRITAL!I39+DISTRITAL!I40+DISTRITAL!I41+DISTRITAL!I42</f>
        <v>122</v>
      </c>
      <c r="E11" s="279">
        <f>DISTRITAL!J20+DISTRITAL!J38+DISTRITAL!J39+DISTRITAL!J40+DISTRITAL!J41+DISTRITAL!J42</f>
        <v>134</v>
      </c>
      <c r="F11" s="279">
        <f>DISTRITAL!K20+DISTRITAL!K38+DISTRITAL!K39+DISTRITAL!K40+DISTRITAL!K41+DISTRITAL!K42</f>
        <v>190</v>
      </c>
      <c r="G11" s="279">
        <f>DISTRITAL!L20+DISTRITAL!L38+DISTRITAL!L39+DISTRITAL!L40+DISTRITAL!L41+DISTRITAL!L42</f>
        <v>223</v>
      </c>
      <c r="H11" s="279">
        <f>DISTRITAL!M20+DISTRITAL!M38+DISTRITAL!M39+DISTRITAL!M40+DISTRITAL!M41+DISTRITAL!M42</f>
        <v>205</v>
      </c>
      <c r="I11" s="279">
        <f>DISTRITAL!N20+DISTRITAL!N38+DISTRITAL!N39+DISTRITAL!N40+DISTRITAL!N41+DISTRITAL!N42</f>
        <v>188</v>
      </c>
      <c r="J11" s="279">
        <f>DISTRITAL!O20+DISTRITAL!O38+DISTRITAL!O39+DISTRITAL!O40+DISTRITAL!O41+DISTRITAL!O42</f>
        <v>120</v>
      </c>
      <c r="K11" s="279">
        <f>DISTRITAL!P20+DISTRITAL!P38+DISTRITAL!P39+DISTRITAL!P40+DISTRITAL!P41+DISTRITAL!P42</f>
        <v>136</v>
      </c>
      <c r="L11" s="279">
        <f>DISTRITAL!Q20+DISTRITAL!Q38+DISTRITAL!Q39+DISTRITAL!Q40+DISTRITAL!Q41+DISTRITAL!Q42</f>
        <v>116</v>
      </c>
      <c r="M11" s="279">
        <f>DISTRITAL!R20+DISTRITAL!R38+DISTRITAL!R39+DISTRITAL!R40+DISTRITAL!R41+DISTRITAL!R42</f>
        <v>132</v>
      </c>
      <c r="N11" s="279">
        <f>DISTRITAL!S20+DISTRITAL!S38+DISTRITAL!S39+DISTRITAL!S40+DISTRITAL!S41+DISTRITAL!S42</f>
        <v>140</v>
      </c>
      <c r="O11" s="279">
        <f>DISTRITAL!T20+DISTRITAL!T38+DISTRITAL!T39+DISTRITAL!T40+DISTRITAL!T41+DISTRITAL!T42</f>
        <v>149</v>
      </c>
      <c r="P11" s="279">
        <f>DISTRITAL!U20+DISTRITAL!U38+DISTRITAL!U39+DISTRITAL!U40+DISTRITAL!U41+DISTRITAL!U42</f>
        <v>126</v>
      </c>
      <c r="Q11" s="279">
        <f>DISTRITAL!V20+DISTRITAL!V38+DISTRITAL!V39+DISTRITAL!V40+DISTRITAL!V41+DISTRITAL!V42</f>
        <v>162</v>
      </c>
      <c r="R11" s="279">
        <f>DISTRITAL!W20+DISTRITAL!W38+DISTRITAL!W39+DISTRITAL!W40+DISTRITAL!W41+DISTRITAL!W42</f>
        <v>139</v>
      </c>
      <c r="S11" s="279">
        <f>DISTRITAL!X20+DISTRITAL!X38+DISTRITAL!X39+DISTRITAL!X40+DISTRITAL!X41+DISTRITAL!X42</f>
        <v>137</v>
      </c>
      <c r="T11" s="279">
        <f>DISTRITAL!Y20+DISTRITAL!Y38+DISTRITAL!Y39+DISTRITAL!Y40+DISTRITAL!Y41+DISTRITAL!Y42</f>
        <v>176</v>
      </c>
      <c r="U11" s="279">
        <f>DISTRITAL!Z20+DISTRITAL!Z38+DISTRITAL!Z39+DISTRITAL!Z40+DISTRITAL!Z41+DISTRITAL!Z42</f>
        <v>135</v>
      </c>
      <c r="V11" s="279">
        <f>DISTRITAL!AA20+DISTRITAL!AA38+DISTRITAL!AA39+DISTRITAL!AA40+DISTRITAL!AA41+DISTRITAL!AA42</f>
        <v>141</v>
      </c>
      <c r="W11" s="279">
        <f>DISTRITAL!AB20+DISTRITAL!AB38+DISTRITAL!AB39+DISTRITAL!AB40+DISTRITAL!AB41+DISTRITAL!AB42</f>
        <v>134</v>
      </c>
      <c r="X11" s="279">
        <f>DISTRITAL!AC20+DISTRITAL!AC38+DISTRITAL!AC39+DISTRITAL!AC40+DISTRITAL!AC41+DISTRITAL!AC42</f>
        <v>729</v>
      </c>
      <c r="Y11" s="279">
        <f>DISTRITAL!AD20+DISTRITAL!AD38+DISTRITAL!AD39+DISTRITAL!AD40+DISTRITAL!AD41+DISTRITAL!AD42</f>
        <v>973</v>
      </c>
      <c r="Z11" s="279">
        <f>DISTRITAL!AE20+DISTRITAL!AE38+DISTRITAL!AE39+DISTRITAL!AE40+DISTRITAL!AE41+DISTRITAL!AE42</f>
        <v>1052</v>
      </c>
      <c r="AA11" s="279">
        <f>DISTRITAL!AF20+DISTRITAL!AF38+DISTRITAL!AF39+DISTRITAL!AF40+DISTRITAL!AF41+DISTRITAL!AF42</f>
        <v>918</v>
      </c>
      <c r="AB11" s="279">
        <f>DISTRITAL!AG20+DISTRITAL!AG38+DISTRITAL!AG39+DISTRITAL!AG40+DISTRITAL!AG41+DISTRITAL!AG42</f>
        <v>751</v>
      </c>
      <c r="AC11" s="279">
        <f>DISTRITAL!AH20+DISTRITAL!AH38+DISTRITAL!AH39+DISTRITAL!AH40+DISTRITAL!AH41+DISTRITAL!AH42</f>
        <v>593</v>
      </c>
      <c r="AD11" s="279">
        <f>DISTRITAL!AI20+DISTRITAL!AI38+DISTRITAL!AI39+DISTRITAL!AI40+DISTRITAL!AI41+DISTRITAL!AI42</f>
        <v>474</v>
      </c>
      <c r="AE11" s="279">
        <f>DISTRITAL!AJ20+DISTRITAL!AJ38+DISTRITAL!AJ39+DISTRITAL!AJ40+DISTRITAL!AJ41+DISTRITAL!AJ42</f>
        <v>397</v>
      </c>
      <c r="AF11" s="279">
        <f>DISTRITAL!AK20+DISTRITAL!AK38+DISTRITAL!AK39+DISTRITAL!AK40+DISTRITAL!AK41+DISTRITAL!AK42</f>
        <v>263</v>
      </c>
      <c r="AG11" s="279">
        <f>DISTRITAL!AL20+DISTRITAL!AL38+DISTRITAL!AL39+DISTRITAL!AL40+DISTRITAL!AL41+DISTRITAL!AL42</f>
        <v>167</v>
      </c>
      <c r="AH11" s="279">
        <f>DISTRITAL!AM20+DISTRITAL!AM38+DISTRITAL!AM39+DISTRITAL!AM40+DISTRITAL!AM41+DISTRITAL!AM42</f>
        <v>102</v>
      </c>
      <c r="AI11" s="279">
        <f>DISTRITAL!AN20+DISTRITAL!AN38+DISTRITAL!AN39+DISTRITAL!AN40+DISTRITAL!AN41+DISTRITAL!AN42</f>
        <v>65</v>
      </c>
      <c r="AJ11" s="279">
        <f>DISTRITAL!AO20+DISTRITAL!AO38+DISTRITAL!AO39+DISTRITAL!AO40+DISTRITAL!AO41+DISTRITAL!AO42</f>
        <v>42</v>
      </c>
      <c r="AK11" s="279">
        <f>DISTRITAL!AP20+DISTRITAL!AP38+DISTRITAL!AP39+DISTRITAL!AP40+DISTRITAL!AP41+DISTRITAL!AP42</f>
        <v>29</v>
      </c>
      <c r="AL11" s="279">
        <f>DISTRITAL!AQ20+DISTRITAL!AQ38+DISTRITAL!AQ39+DISTRITAL!AQ40+DISTRITAL!AQ41+DISTRITAL!AQ42</f>
        <v>3</v>
      </c>
      <c r="AM11" s="279">
        <f>DISTRITAL!AR20+DISTRITAL!AR38+DISTRITAL!AR39+DISTRITAL!AR40+DISTRITAL!AR41+DISTRITAL!AR42</f>
        <v>54</v>
      </c>
      <c r="AN11" s="279">
        <f>DISTRITAL!AS20+DISTRITAL!AS38+DISTRITAL!AS39+DISTRITAL!AS40+DISTRITAL!AS41+DISTRITAL!AS42</f>
        <v>65</v>
      </c>
      <c r="AO11" s="279">
        <f>DISTRITAL!AT20+DISTRITAL!AT38+DISTRITAL!AT39+DISTRITAL!AT40+DISTRITAL!AT41+DISTRITAL!AT42</f>
        <v>244</v>
      </c>
      <c r="AP11" s="279">
        <f>DISTRITAL!AU20+DISTRITAL!AU38+DISTRITAL!AU39+DISTRITAL!AU40+DISTRITAL!AU41+DISTRITAL!AU42</f>
        <v>5246</v>
      </c>
      <c r="AQ11" s="279">
        <f>DISTRITAL!AV20+DISTRITAL!AV38+DISTRITAL!AV39+DISTRITAL!AV40+DISTRITAL!AV41+DISTRITAL!AV42</f>
        <v>465</v>
      </c>
      <c r="AR11" s="279">
        <f>DISTRITAL!AW20+DISTRITAL!AW38+DISTRITAL!AW39+DISTRITAL!AW40+DISTRITAL!AW41+DISTRITAL!AW42</f>
        <v>464</v>
      </c>
      <c r="AS11" s="279">
        <f>DISTRITAL!AX20+DISTRITAL!AX38+DISTRITAL!AX39+DISTRITAL!AX40+DISTRITAL!AX41+DISTRITAL!AX42</f>
        <v>2669</v>
      </c>
      <c r="AT11" s="279">
        <f>DISTRITAL!AY20+DISTRITAL!AY38+DISTRITAL!AY39+DISTRITAL!AY40+DISTRITAL!AY41+DISTRITAL!AY42</f>
        <v>460</v>
      </c>
      <c r="AU11" s="279">
        <f>DISTRITAL!AZ20+DISTRITAL!AZ38+DISTRITAL!AZ39+DISTRITAL!AZ40+DISTRITAL!AZ41+DISTRITAL!AZ42</f>
        <v>9560</v>
      </c>
      <c r="AV11" s="279">
        <f>DISTRITAL!BA20+DISTRITAL!BA38+DISTRITAL!BA39+DISTRITAL!BA40+DISTRITAL!BA41+DISTRITAL!BA42</f>
        <v>1855</v>
      </c>
      <c r="AW11" s="279">
        <f>DISTRITAL!BB20+DISTRITAL!BB38+DISTRITAL!BB39+DISTRITAL!BB40+DISTRITAL!BB41+DISTRITAL!BB42</f>
        <v>875</v>
      </c>
      <c r="AX11" s="279">
        <f>DISTRITAL!BC20+DISTRITAL!BC38+DISTRITAL!BC39+DISTRITAL!BC40+DISTRITAL!BC41+DISTRITAL!BC42</f>
        <v>1977</v>
      </c>
      <c r="AY11" s="279">
        <f>DISTRITAL!BD20+DISTRITAL!BD38+DISTRITAL!BD39+DISTRITAL!BD40+DISTRITAL!BD41+DISTRITAL!BD42</f>
        <v>4185</v>
      </c>
      <c r="AZ11" s="279">
        <f>DISTRITAL!BE20+DISTRITAL!BE38+DISTRITAL!BE39+DISTRITAL!BE40+DISTRITAL!BE41+DISTRITAL!BE42</f>
        <v>668</v>
      </c>
    </row>
    <row r="12" spans="1:52" ht="25.5" customHeight="1" x14ac:dyDescent="0.25">
      <c r="B12" s="280" t="s">
        <v>37</v>
      </c>
      <c r="C12" s="281">
        <f>SUM(D12:AK12)</f>
        <v>51375</v>
      </c>
      <c r="D12" s="282">
        <f t="shared" ref="D12:AZ12" si="1">SUM(D8:D11)</f>
        <v>704</v>
      </c>
      <c r="E12" s="282">
        <f t="shared" si="1"/>
        <v>682</v>
      </c>
      <c r="F12" s="282">
        <f t="shared" si="1"/>
        <v>870</v>
      </c>
      <c r="G12" s="282">
        <f t="shared" si="1"/>
        <v>873</v>
      </c>
      <c r="H12" s="282">
        <f t="shared" si="1"/>
        <v>929</v>
      </c>
      <c r="I12" s="282">
        <f t="shared" si="1"/>
        <v>858</v>
      </c>
      <c r="J12" s="282">
        <f t="shared" si="1"/>
        <v>997</v>
      </c>
      <c r="K12" s="282">
        <f t="shared" si="1"/>
        <v>1045</v>
      </c>
      <c r="L12" s="282">
        <f t="shared" si="1"/>
        <v>965</v>
      </c>
      <c r="M12" s="282">
        <f t="shared" si="1"/>
        <v>1006</v>
      </c>
      <c r="N12" s="282">
        <f t="shared" si="1"/>
        <v>995</v>
      </c>
      <c r="O12" s="282">
        <f t="shared" si="1"/>
        <v>1154</v>
      </c>
      <c r="P12" s="282">
        <f t="shared" si="1"/>
        <v>1003</v>
      </c>
      <c r="Q12" s="282">
        <f t="shared" si="1"/>
        <v>1042</v>
      </c>
      <c r="R12" s="282">
        <f t="shared" si="1"/>
        <v>1036</v>
      </c>
      <c r="S12" s="282">
        <f t="shared" si="1"/>
        <v>1065</v>
      </c>
      <c r="T12" s="282">
        <f t="shared" si="1"/>
        <v>1122</v>
      </c>
      <c r="U12" s="282">
        <f t="shared" si="1"/>
        <v>1099</v>
      </c>
      <c r="V12" s="282">
        <f t="shared" si="1"/>
        <v>1033</v>
      </c>
      <c r="W12" s="282">
        <f t="shared" si="1"/>
        <v>973</v>
      </c>
      <c r="X12" s="282">
        <f t="shared" si="1"/>
        <v>4637</v>
      </c>
      <c r="Y12" s="282">
        <f t="shared" si="1"/>
        <v>4397</v>
      </c>
      <c r="Z12" s="282">
        <f t="shared" si="1"/>
        <v>4209</v>
      </c>
      <c r="AA12" s="282">
        <f t="shared" si="1"/>
        <v>3718</v>
      </c>
      <c r="AB12" s="282">
        <f t="shared" si="1"/>
        <v>3273</v>
      </c>
      <c r="AC12" s="282">
        <f t="shared" si="1"/>
        <v>2711</v>
      </c>
      <c r="AD12" s="282">
        <f t="shared" si="1"/>
        <v>2462</v>
      </c>
      <c r="AE12" s="282">
        <f t="shared" si="1"/>
        <v>1977</v>
      </c>
      <c r="AF12" s="282">
        <f t="shared" si="1"/>
        <v>1453</v>
      </c>
      <c r="AG12" s="282">
        <f t="shared" si="1"/>
        <v>1095</v>
      </c>
      <c r="AH12" s="282">
        <f t="shared" si="1"/>
        <v>840</v>
      </c>
      <c r="AI12" s="282">
        <f t="shared" si="1"/>
        <v>566</v>
      </c>
      <c r="AJ12" s="282">
        <f t="shared" si="1"/>
        <v>347</v>
      </c>
      <c r="AK12" s="282">
        <f t="shared" si="1"/>
        <v>239</v>
      </c>
      <c r="AL12" s="282">
        <f t="shared" si="1"/>
        <v>19</v>
      </c>
      <c r="AM12" s="282">
        <f t="shared" si="1"/>
        <v>330</v>
      </c>
      <c r="AN12" s="282">
        <f t="shared" si="1"/>
        <v>375</v>
      </c>
      <c r="AO12" s="282">
        <f t="shared" si="1"/>
        <v>1146</v>
      </c>
      <c r="AP12" s="282">
        <f t="shared" si="1"/>
        <v>26374</v>
      </c>
      <c r="AQ12" s="282">
        <f t="shared" si="1"/>
        <v>2717</v>
      </c>
      <c r="AR12" s="282">
        <f t="shared" si="1"/>
        <v>2773</v>
      </c>
      <c r="AS12" s="282">
        <f t="shared" si="1"/>
        <v>11560</v>
      </c>
      <c r="AT12" s="282">
        <f t="shared" si="1"/>
        <v>1545</v>
      </c>
      <c r="AU12" s="282">
        <f t="shared" si="1"/>
        <v>51375</v>
      </c>
      <c r="AV12" s="282">
        <f t="shared" si="1"/>
        <v>11078</v>
      </c>
      <c r="AW12" s="282">
        <f t="shared" si="1"/>
        <v>6367</v>
      </c>
      <c r="AX12" s="282">
        <f t="shared" si="1"/>
        <v>11040</v>
      </c>
      <c r="AY12" s="282">
        <f t="shared" si="1"/>
        <v>18350</v>
      </c>
      <c r="AZ12" s="282">
        <f t="shared" si="1"/>
        <v>4540</v>
      </c>
    </row>
  </sheetData>
  <mergeCells count="6">
    <mergeCell ref="AU6:AZ6"/>
    <mergeCell ref="A6:C6"/>
    <mergeCell ref="D6:W6"/>
    <mergeCell ref="X6:AK6"/>
    <mergeCell ref="AL6:AN6"/>
    <mergeCell ref="AQ6:AS6"/>
  </mergeCells>
  <pageMargins left="0.25" right="0.25" top="0.75" bottom="0.75" header="0.3" footer="0.3"/>
  <pageSetup paperSize="9" scale="1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BB14"/>
  <sheetViews>
    <sheetView zoomScale="85" workbookViewId="0">
      <pane xSplit="5" ySplit="8" topLeftCell="F9" activePane="bottomRight" state="frozen"/>
      <selection activeCell="BE203" sqref="BE203"/>
      <selection pane="topRight"/>
      <selection pane="bottomLeft"/>
      <selection pane="bottomRight" activeCell="AV9" sqref="F9:AV9"/>
    </sheetView>
  </sheetViews>
  <sheetFormatPr baseColWidth="10" defaultColWidth="17.28515625" defaultRowHeight="12.75" x14ac:dyDescent="0.2"/>
  <cols>
    <col min="1" max="1" width="9.7109375" style="1" customWidth="1"/>
    <col min="2" max="2" width="19.42578125" style="1" customWidth="1"/>
    <col min="3" max="3" width="17.28515625" style="1"/>
    <col min="4" max="4" width="22.7109375" style="1" customWidth="1"/>
    <col min="5" max="5" width="12" style="1" customWidth="1"/>
    <col min="6" max="41" width="10.7109375" style="1" customWidth="1"/>
    <col min="42" max="42" width="11.5703125" style="1" customWidth="1"/>
    <col min="43" max="48" width="12.42578125" style="1" customWidth="1"/>
    <col min="49" max="49" width="13.28515625" style="1" bestFit="1" customWidth="1"/>
    <col min="50" max="50" width="11.7109375" style="1" bestFit="1" customWidth="1"/>
    <col min="51" max="51" width="12.42578125" style="1" customWidth="1"/>
    <col min="52" max="52" width="12.140625" style="1" bestFit="1" customWidth="1"/>
    <col min="53" max="53" width="12.85546875" style="1" bestFit="1" customWidth="1"/>
    <col min="54" max="54" width="12.140625" style="1" bestFit="1" customWidth="1"/>
    <col min="55" max="16384" width="17.28515625" style="1"/>
  </cols>
  <sheetData>
    <row r="4" spans="1:54" ht="20.25" x14ac:dyDescent="0.3">
      <c r="A4" s="3" t="s">
        <v>71</v>
      </c>
      <c r="B4" s="3"/>
    </row>
    <row r="5" spans="1:54" ht="13.5" thickBot="1" x14ac:dyDescent="0.25">
      <c r="A5" s="1" t="s">
        <v>1</v>
      </c>
    </row>
    <row r="6" spans="1:54" ht="15.75" customHeight="1" thickBot="1" x14ac:dyDescent="0.25">
      <c r="A6" s="4" t="s">
        <v>2</v>
      </c>
      <c r="B6" s="4"/>
      <c r="D6" s="5"/>
      <c r="F6" s="7" t="s">
        <v>3</v>
      </c>
      <c r="G6" s="8"/>
      <c r="H6" s="8"/>
      <c r="I6" s="8"/>
      <c r="J6" s="8"/>
      <c r="K6" s="8"/>
      <c r="L6" s="8"/>
      <c r="M6" s="8"/>
      <c r="N6" s="8"/>
      <c r="O6" s="8"/>
      <c r="P6" s="8"/>
      <c r="Q6" s="8"/>
      <c r="R6" s="8"/>
      <c r="S6" s="8"/>
      <c r="T6" s="8"/>
      <c r="U6" s="8"/>
      <c r="V6" s="8"/>
      <c r="W6" s="8"/>
      <c r="X6" s="8"/>
      <c r="Y6" s="9"/>
      <c r="Z6" s="10" t="s">
        <v>4</v>
      </c>
      <c r="AA6" s="10"/>
      <c r="AB6" s="10"/>
      <c r="AC6" s="10"/>
      <c r="AD6" s="10"/>
      <c r="AE6" s="10"/>
      <c r="AF6" s="10"/>
      <c r="AG6" s="10"/>
      <c r="AH6" s="10"/>
      <c r="AI6" s="10"/>
      <c r="AJ6" s="10"/>
      <c r="AK6" s="10"/>
      <c r="AL6" s="11"/>
      <c r="AM6" s="12"/>
      <c r="AN6" s="326" t="s">
        <v>5</v>
      </c>
      <c r="AO6" s="327"/>
      <c r="AP6" s="328"/>
      <c r="AQ6" s="329" t="s">
        <v>6</v>
      </c>
      <c r="AR6" s="331" t="s">
        <v>7</v>
      </c>
      <c r="AS6" s="333" t="s">
        <v>8</v>
      </c>
      <c r="AT6" s="315"/>
      <c r="AU6" s="334"/>
      <c r="AV6" s="331" t="s">
        <v>9</v>
      </c>
    </row>
    <row r="7" spans="1:54" ht="32.25" customHeight="1" thickBot="1" x14ac:dyDescent="0.25">
      <c r="A7" s="49" t="s">
        <v>10</v>
      </c>
      <c r="B7" s="49" t="s">
        <v>11</v>
      </c>
      <c r="C7" s="49" t="s">
        <v>12</v>
      </c>
      <c r="D7" s="49" t="s">
        <v>13</v>
      </c>
      <c r="E7" s="49" t="s">
        <v>15</v>
      </c>
      <c r="F7" s="50" t="s">
        <v>16</v>
      </c>
      <c r="G7" s="51">
        <v>1</v>
      </c>
      <c r="H7" s="52">
        <v>2</v>
      </c>
      <c r="I7" s="52">
        <v>3</v>
      </c>
      <c r="J7" s="53">
        <v>4</v>
      </c>
      <c r="K7" s="52">
        <v>5</v>
      </c>
      <c r="L7" s="52">
        <v>6</v>
      </c>
      <c r="M7" s="51">
        <v>7</v>
      </c>
      <c r="N7" s="52">
        <v>8</v>
      </c>
      <c r="O7" s="53">
        <v>9</v>
      </c>
      <c r="P7" s="52">
        <v>10</v>
      </c>
      <c r="Q7" s="51">
        <v>11</v>
      </c>
      <c r="R7" s="52">
        <v>12</v>
      </c>
      <c r="S7" s="52">
        <v>13</v>
      </c>
      <c r="T7" s="53">
        <v>14</v>
      </c>
      <c r="U7" s="52">
        <v>15</v>
      </c>
      <c r="V7" s="51">
        <v>16</v>
      </c>
      <c r="W7" s="52">
        <v>17</v>
      </c>
      <c r="X7" s="52">
        <v>18</v>
      </c>
      <c r="Y7" s="53">
        <v>19</v>
      </c>
      <c r="Z7" s="54" t="s">
        <v>17</v>
      </c>
      <c r="AA7" s="55" t="s">
        <v>18</v>
      </c>
      <c r="AB7" s="54" t="s">
        <v>19</v>
      </c>
      <c r="AC7" s="55" t="s">
        <v>20</v>
      </c>
      <c r="AD7" s="54" t="s">
        <v>21</v>
      </c>
      <c r="AE7" s="55" t="s">
        <v>22</v>
      </c>
      <c r="AF7" s="54" t="s">
        <v>23</v>
      </c>
      <c r="AG7" s="55" t="s">
        <v>24</v>
      </c>
      <c r="AH7" s="54" t="s">
        <v>25</v>
      </c>
      <c r="AI7" s="55" t="s">
        <v>26</v>
      </c>
      <c r="AJ7" s="54" t="s">
        <v>27</v>
      </c>
      <c r="AK7" s="55" t="s">
        <v>28</v>
      </c>
      <c r="AL7" s="54" t="s">
        <v>29</v>
      </c>
      <c r="AM7" s="56" t="s">
        <v>30</v>
      </c>
      <c r="AN7" s="57" t="s">
        <v>31</v>
      </c>
      <c r="AO7" s="58" t="s">
        <v>32</v>
      </c>
      <c r="AP7" s="59" t="s">
        <v>33</v>
      </c>
      <c r="AQ7" s="330"/>
      <c r="AR7" s="332"/>
      <c r="AS7" s="60" t="s">
        <v>34</v>
      </c>
      <c r="AT7" s="61" t="s">
        <v>35</v>
      </c>
      <c r="AU7" s="62" t="s">
        <v>36</v>
      </c>
      <c r="AV7" s="335"/>
      <c r="AW7" s="19" t="s">
        <v>37</v>
      </c>
      <c r="AX7" s="20" t="s">
        <v>38</v>
      </c>
      <c r="AY7" s="21" t="s">
        <v>39</v>
      </c>
      <c r="AZ7" s="21" t="s">
        <v>40</v>
      </c>
      <c r="BA7" s="21" t="s">
        <v>41</v>
      </c>
      <c r="BB7" s="22" t="s">
        <v>42</v>
      </c>
    </row>
    <row r="8" spans="1:54" ht="27" customHeight="1" thickBot="1" x14ac:dyDescent="0.25">
      <c r="A8" s="23" t="s">
        <v>72</v>
      </c>
      <c r="B8" s="24" t="s">
        <v>45</v>
      </c>
      <c r="C8" s="24" t="s">
        <v>45</v>
      </c>
      <c r="D8" s="24" t="s">
        <v>111</v>
      </c>
      <c r="E8" s="25">
        <f t="shared" ref="E8:AV8" si="0">SUM(E9:E9)</f>
        <v>72302</v>
      </c>
      <c r="F8" s="26">
        <f t="shared" si="0"/>
        <v>969</v>
      </c>
      <c r="G8" s="26">
        <f t="shared" si="0"/>
        <v>928</v>
      </c>
      <c r="H8" s="26">
        <f t="shared" si="0"/>
        <v>1132</v>
      </c>
      <c r="I8" s="26">
        <f t="shared" si="0"/>
        <v>1164</v>
      </c>
      <c r="J8" s="26">
        <f t="shared" si="0"/>
        <v>1217</v>
      </c>
      <c r="K8" s="26">
        <f t="shared" si="0"/>
        <v>1116</v>
      </c>
      <c r="L8" s="26">
        <f t="shared" si="0"/>
        <v>1401</v>
      </c>
      <c r="M8" s="26">
        <f t="shared" si="0"/>
        <v>1452</v>
      </c>
      <c r="N8" s="26">
        <f t="shared" si="0"/>
        <v>1338</v>
      </c>
      <c r="O8" s="26">
        <f t="shared" si="0"/>
        <v>1436</v>
      </c>
      <c r="P8" s="26">
        <f t="shared" si="0"/>
        <v>1444</v>
      </c>
      <c r="Q8" s="26">
        <f t="shared" si="0"/>
        <v>1599</v>
      </c>
      <c r="R8" s="26">
        <f t="shared" si="0"/>
        <v>1459</v>
      </c>
      <c r="S8" s="26">
        <f t="shared" si="0"/>
        <v>1484</v>
      </c>
      <c r="T8" s="26">
        <f t="shared" si="0"/>
        <v>1550</v>
      </c>
      <c r="U8" s="26">
        <f t="shared" si="0"/>
        <v>1512</v>
      </c>
      <c r="V8" s="26">
        <f t="shared" si="0"/>
        <v>1581</v>
      </c>
      <c r="W8" s="26">
        <f t="shared" si="0"/>
        <v>1581</v>
      </c>
      <c r="X8" s="26">
        <f t="shared" si="0"/>
        <v>1482</v>
      </c>
      <c r="Y8" s="26">
        <f t="shared" si="0"/>
        <v>1421</v>
      </c>
      <c r="Z8" s="26">
        <f t="shared" si="0"/>
        <v>6607</v>
      </c>
      <c r="AA8" s="26">
        <f t="shared" si="0"/>
        <v>6167</v>
      </c>
      <c r="AB8" s="26">
        <f t="shared" si="0"/>
        <v>5783</v>
      </c>
      <c r="AC8" s="26">
        <f t="shared" si="0"/>
        <v>5146</v>
      </c>
      <c r="AD8" s="26">
        <f t="shared" si="0"/>
        <v>4553</v>
      </c>
      <c r="AE8" s="26">
        <f t="shared" si="0"/>
        <v>3816</v>
      </c>
      <c r="AF8" s="26">
        <f t="shared" si="0"/>
        <v>3401</v>
      </c>
      <c r="AG8" s="26">
        <f t="shared" si="0"/>
        <v>2754</v>
      </c>
      <c r="AH8" s="26">
        <f t="shared" si="0"/>
        <v>2105</v>
      </c>
      <c r="AI8" s="26">
        <f t="shared" si="0"/>
        <v>1629</v>
      </c>
      <c r="AJ8" s="26">
        <f t="shared" si="0"/>
        <v>1234</v>
      </c>
      <c r="AK8" s="26">
        <f t="shared" si="0"/>
        <v>875</v>
      </c>
      <c r="AL8" s="26">
        <f t="shared" si="0"/>
        <v>583</v>
      </c>
      <c r="AM8" s="26">
        <f t="shared" si="0"/>
        <v>383</v>
      </c>
      <c r="AN8" s="27">
        <f t="shared" si="0"/>
        <v>27</v>
      </c>
      <c r="AO8" s="26">
        <f t="shared" si="0"/>
        <v>467</v>
      </c>
      <c r="AP8" s="28">
        <f t="shared" si="0"/>
        <v>503</v>
      </c>
      <c r="AQ8" s="26">
        <f t="shared" si="0"/>
        <v>1593</v>
      </c>
      <c r="AR8" s="25">
        <f t="shared" si="0"/>
        <v>36907</v>
      </c>
      <c r="AS8" s="27">
        <f t="shared" si="0"/>
        <v>3872</v>
      </c>
      <c r="AT8" s="26">
        <f t="shared" si="0"/>
        <v>3872</v>
      </c>
      <c r="AU8" s="28">
        <f t="shared" si="0"/>
        <v>16058</v>
      </c>
      <c r="AV8" s="28">
        <f t="shared" si="0"/>
        <v>2085</v>
      </c>
      <c r="AW8" s="29">
        <f t="shared" ref="AW8" si="1">E8</f>
        <v>72302</v>
      </c>
      <c r="AX8" s="30">
        <f t="shared" ref="AX8" si="2">SUM(F8:Q8)</f>
        <v>15196</v>
      </c>
      <c r="AY8" s="31">
        <f t="shared" ref="AY8" si="3">SUM(R8:W8)</f>
        <v>9167</v>
      </c>
      <c r="AZ8" s="31">
        <f t="shared" ref="AZ8" si="4">SUM(X8:AA8)</f>
        <v>15677</v>
      </c>
      <c r="BA8" s="31">
        <f t="shared" ref="BA8" si="5">SUM(AB8:AG8)</f>
        <v>25453</v>
      </c>
      <c r="BB8" s="32">
        <f t="shared" ref="BB8" si="6">SUM(AH8:AM8)</f>
        <v>6809</v>
      </c>
    </row>
    <row r="9" spans="1:54" x14ac:dyDescent="0.2">
      <c r="A9" s="63" t="s">
        <v>73</v>
      </c>
      <c r="B9" s="1" t="s">
        <v>45</v>
      </c>
      <c r="C9" s="1" t="s">
        <v>45</v>
      </c>
      <c r="D9" s="1" t="s">
        <v>47</v>
      </c>
      <c r="E9" s="66">
        <f>SUM(F9:AM9)</f>
        <v>72302</v>
      </c>
      <c r="F9" s="1">
        <v>969</v>
      </c>
      <c r="G9" s="1">
        <v>928</v>
      </c>
      <c r="H9" s="1">
        <v>1132</v>
      </c>
      <c r="I9" s="1">
        <v>1164</v>
      </c>
      <c r="J9" s="1">
        <v>1217</v>
      </c>
      <c r="K9" s="1">
        <v>1116</v>
      </c>
      <c r="L9" s="1">
        <v>1401</v>
      </c>
      <c r="M9" s="1">
        <v>1452</v>
      </c>
      <c r="N9" s="1">
        <v>1338</v>
      </c>
      <c r="O9" s="1">
        <v>1436</v>
      </c>
      <c r="P9" s="1">
        <v>1444</v>
      </c>
      <c r="Q9" s="1">
        <v>1599</v>
      </c>
      <c r="R9" s="1">
        <v>1459</v>
      </c>
      <c r="S9" s="1">
        <v>1484</v>
      </c>
      <c r="T9" s="1">
        <v>1550</v>
      </c>
      <c r="U9" s="1">
        <v>1512</v>
      </c>
      <c r="V9" s="1">
        <v>1581</v>
      </c>
      <c r="W9" s="1">
        <v>1581</v>
      </c>
      <c r="X9" s="1">
        <v>1482</v>
      </c>
      <c r="Y9" s="1">
        <v>1421</v>
      </c>
      <c r="Z9" s="1">
        <v>6607</v>
      </c>
      <c r="AA9" s="1">
        <v>6167</v>
      </c>
      <c r="AB9" s="1">
        <v>5783</v>
      </c>
      <c r="AC9" s="1">
        <v>5146</v>
      </c>
      <c r="AD9" s="1">
        <v>4553</v>
      </c>
      <c r="AE9" s="1">
        <v>3816</v>
      </c>
      <c r="AF9" s="1">
        <v>3401</v>
      </c>
      <c r="AG9" s="1">
        <v>2754</v>
      </c>
      <c r="AH9" s="1">
        <v>2105</v>
      </c>
      <c r="AI9" s="1">
        <v>1629</v>
      </c>
      <c r="AJ9" s="1">
        <v>1234</v>
      </c>
      <c r="AK9" s="1">
        <v>875</v>
      </c>
      <c r="AL9" s="1">
        <v>583</v>
      </c>
      <c r="AM9" s="1">
        <v>383</v>
      </c>
      <c r="AN9" s="63">
        <v>27</v>
      </c>
      <c r="AO9" s="1">
        <v>467</v>
      </c>
      <c r="AP9" s="67">
        <v>503</v>
      </c>
      <c r="AQ9" s="1">
        <v>1593</v>
      </c>
      <c r="AR9" s="35">
        <v>36907</v>
      </c>
      <c r="AS9" s="63">
        <v>3872</v>
      </c>
      <c r="AT9" s="1">
        <v>3872</v>
      </c>
      <c r="AU9" s="67">
        <v>16058</v>
      </c>
      <c r="AV9" s="67">
        <v>2085</v>
      </c>
      <c r="AW9" s="39">
        <v>72302</v>
      </c>
      <c r="AX9" s="40">
        <v>15196</v>
      </c>
      <c r="AY9" s="41">
        <v>9167</v>
      </c>
      <c r="AZ9" s="41">
        <v>15677</v>
      </c>
      <c r="BA9" s="41">
        <v>25453</v>
      </c>
      <c r="BB9" s="42">
        <v>6809</v>
      </c>
    </row>
    <row r="11" spans="1:54" x14ac:dyDescent="0.2">
      <c r="A11" s="44" t="s">
        <v>67</v>
      </c>
      <c r="B11" s="44"/>
    </row>
    <row r="12" spans="1:54" x14ac:dyDescent="0.2">
      <c r="A12" s="45" t="s">
        <v>68</v>
      </c>
      <c r="B12" s="46"/>
    </row>
    <row r="13" spans="1:54" x14ac:dyDescent="0.2">
      <c r="A13" s="45" t="s">
        <v>69</v>
      </c>
      <c r="B13" s="46"/>
    </row>
    <row r="14" spans="1:54" x14ac:dyDescent="0.2">
      <c r="A14" s="47" t="s">
        <v>70</v>
      </c>
      <c r="B14" s="48"/>
    </row>
  </sheetData>
  <mergeCells count="5">
    <mergeCell ref="AN6:AP6"/>
    <mergeCell ref="AQ6:AQ7"/>
    <mergeCell ref="AR6:AR7"/>
    <mergeCell ref="AS6:AU6"/>
    <mergeCell ref="AV6:AV7"/>
  </mergeCells>
  <pageMargins left="0.7" right="0.7" top="0.75" bottom="0.75" header="0.3" footer="0.3"/>
  <pageSetup paperSize="9" firstPageNumber="4294967295"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BY28"/>
  <sheetViews>
    <sheetView zoomScale="90" workbookViewId="0">
      <pane xSplit="3" ySplit="8" topLeftCell="D9" activePane="bottomRight" state="frozen"/>
      <selection activeCell="BM9" sqref="BM9"/>
      <selection pane="topRight"/>
      <selection pane="bottomLeft"/>
      <selection pane="bottomRight" activeCell="G35" sqref="G35"/>
    </sheetView>
  </sheetViews>
  <sheetFormatPr baseColWidth="10" defaultColWidth="17.28515625" defaultRowHeight="12.75" x14ac:dyDescent="0.2"/>
  <cols>
    <col min="1" max="1" width="6.7109375" style="1" customWidth="1"/>
    <col min="2" max="2" width="14" style="1" bestFit="1" customWidth="1"/>
    <col min="3" max="3" width="12.85546875" style="1" customWidth="1"/>
    <col min="4" max="39" width="10.7109375" style="1" customWidth="1"/>
    <col min="40" max="40" width="11.5703125" style="1" customWidth="1"/>
    <col min="41" max="41" width="12.42578125" style="1" customWidth="1"/>
    <col min="42" max="42" width="13" style="1" customWidth="1"/>
    <col min="43" max="46" width="12.42578125" style="1" customWidth="1"/>
    <col min="47" max="47" width="4.42578125" style="1" customWidth="1"/>
    <col min="48" max="48" width="12.42578125" style="1" customWidth="1"/>
    <col min="49" max="49" width="9.7109375" style="1" customWidth="1"/>
    <col min="50" max="50" width="11" style="1" customWidth="1"/>
    <col min="51" max="51" width="9.7109375" style="1" customWidth="1"/>
    <col min="52" max="52" width="10.85546875" style="1" customWidth="1"/>
    <col min="53" max="53" width="9.7109375" style="1" customWidth="1"/>
    <col min="54" max="54" width="5.28515625" style="1" customWidth="1"/>
    <col min="55" max="68" width="9.7109375" style="1" bestFit="1" customWidth="1"/>
    <col min="69" max="72" width="9.140625" style="1" bestFit="1" customWidth="1"/>
    <col min="73" max="73" width="17.28515625" style="1"/>
    <col min="74" max="77" width="12.42578125" style="1" customWidth="1"/>
    <col min="78" max="16384" width="17.28515625" style="1"/>
  </cols>
  <sheetData>
    <row r="4" spans="1:77" ht="20.25" x14ac:dyDescent="0.3">
      <c r="A4" s="3" t="s">
        <v>169</v>
      </c>
    </row>
    <row r="5" spans="1:77" x14ac:dyDescent="0.2">
      <c r="A5" s="1" t="s">
        <v>1</v>
      </c>
    </row>
    <row r="6" spans="1:77" ht="15.75" customHeight="1" x14ac:dyDescent="0.25">
      <c r="A6" s="4" t="s">
        <v>2</v>
      </c>
      <c r="D6" s="7" t="s">
        <v>3</v>
      </c>
      <c r="E6" s="8"/>
      <c r="F6" s="8"/>
      <c r="G6" s="8"/>
      <c r="H6" s="8"/>
      <c r="I6" s="8"/>
      <c r="J6" s="8"/>
      <c r="K6" s="8"/>
      <c r="L6" s="8"/>
      <c r="M6" s="8"/>
      <c r="N6" s="8"/>
      <c r="O6" s="8"/>
      <c r="P6" s="8"/>
      <c r="Q6" s="8"/>
      <c r="R6" s="8"/>
      <c r="S6" s="8"/>
      <c r="T6" s="8"/>
      <c r="U6" s="8"/>
      <c r="V6" s="8"/>
      <c r="W6" s="9"/>
      <c r="X6" s="10" t="s">
        <v>4</v>
      </c>
      <c r="Y6" s="10"/>
      <c r="Z6" s="10"/>
      <c r="AA6" s="10"/>
      <c r="AB6" s="10"/>
      <c r="AC6" s="10"/>
      <c r="AD6" s="10"/>
      <c r="AE6" s="10"/>
      <c r="AF6" s="10"/>
      <c r="AG6" s="10"/>
      <c r="AH6" s="10"/>
      <c r="AI6" s="10"/>
      <c r="AJ6" s="11"/>
      <c r="AK6" s="12"/>
      <c r="AL6" s="326" t="s">
        <v>5</v>
      </c>
      <c r="AM6" s="327"/>
      <c r="AN6" s="328"/>
      <c r="AO6" s="329" t="s">
        <v>6</v>
      </c>
      <c r="AP6" s="331" t="s">
        <v>7</v>
      </c>
      <c r="AQ6" s="333" t="s">
        <v>8</v>
      </c>
      <c r="AR6" s="315"/>
      <c r="AS6" s="334"/>
      <c r="AT6" s="331" t="s">
        <v>9</v>
      </c>
      <c r="BA6" s="6"/>
      <c r="BC6" s="68" t="s">
        <v>37</v>
      </c>
      <c r="BD6" s="69"/>
      <c r="BE6" s="69"/>
      <c r="BF6" s="69"/>
      <c r="BG6" s="69"/>
      <c r="BH6" s="69"/>
      <c r="BI6" s="69"/>
      <c r="BJ6" s="69"/>
      <c r="BK6" s="69"/>
      <c r="BL6" s="69"/>
      <c r="BM6" s="69"/>
      <c r="BN6" s="69"/>
      <c r="BO6" s="69"/>
      <c r="BP6" s="69"/>
      <c r="BQ6" s="69"/>
      <c r="BR6" s="69"/>
      <c r="BS6" s="69"/>
      <c r="BT6" s="70"/>
    </row>
    <row r="7" spans="1:77" ht="32.25" customHeight="1" x14ac:dyDescent="0.2">
      <c r="A7" s="49" t="s">
        <v>10</v>
      </c>
      <c r="B7" s="49" t="s">
        <v>12</v>
      </c>
      <c r="C7" s="49" t="s">
        <v>15</v>
      </c>
      <c r="D7" s="50" t="s">
        <v>16</v>
      </c>
      <c r="E7" s="51">
        <v>1</v>
      </c>
      <c r="F7" s="52">
        <v>2</v>
      </c>
      <c r="G7" s="52">
        <v>3</v>
      </c>
      <c r="H7" s="53">
        <v>4</v>
      </c>
      <c r="I7" s="52">
        <v>5</v>
      </c>
      <c r="J7" s="52">
        <v>6</v>
      </c>
      <c r="K7" s="51">
        <v>7</v>
      </c>
      <c r="L7" s="52">
        <v>8</v>
      </c>
      <c r="M7" s="53">
        <v>9</v>
      </c>
      <c r="N7" s="52">
        <v>10</v>
      </c>
      <c r="O7" s="51">
        <v>11</v>
      </c>
      <c r="P7" s="52">
        <v>12</v>
      </c>
      <c r="Q7" s="52">
        <v>13</v>
      </c>
      <c r="R7" s="53">
        <v>14</v>
      </c>
      <c r="S7" s="52">
        <v>15</v>
      </c>
      <c r="T7" s="51">
        <v>16</v>
      </c>
      <c r="U7" s="52">
        <v>17</v>
      </c>
      <c r="V7" s="52">
        <v>18</v>
      </c>
      <c r="W7" s="53">
        <v>19</v>
      </c>
      <c r="X7" s="54" t="s">
        <v>17</v>
      </c>
      <c r="Y7" s="55" t="s">
        <v>18</v>
      </c>
      <c r="Z7" s="54" t="s">
        <v>19</v>
      </c>
      <c r="AA7" s="55" t="s">
        <v>20</v>
      </c>
      <c r="AB7" s="54" t="s">
        <v>21</v>
      </c>
      <c r="AC7" s="55" t="s">
        <v>22</v>
      </c>
      <c r="AD7" s="54" t="s">
        <v>23</v>
      </c>
      <c r="AE7" s="55" t="s">
        <v>24</v>
      </c>
      <c r="AF7" s="54" t="s">
        <v>25</v>
      </c>
      <c r="AG7" s="55" t="s">
        <v>26</v>
      </c>
      <c r="AH7" s="54" t="s">
        <v>27</v>
      </c>
      <c r="AI7" s="55" t="s">
        <v>28</v>
      </c>
      <c r="AJ7" s="54" t="s">
        <v>29</v>
      </c>
      <c r="AK7" s="56" t="s">
        <v>30</v>
      </c>
      <c r="AL7" s="57" t="s">
        <v>31</v>
      </c>
      <c r="AM7" s="58" t="s">
        <v>32</v>
      </c>
      <c r="AN7" s="59" t="s">
        <v>33</v>
      </c>
      <c r="AO7" s="330"/>
      <c r="AP7" s="332"/>
      <c r="AQ7" s="60" t="s">
        <v>34</v>
      </c>
      <c r="AR7" s="61" t="s">
        <v>35</v>
      </c>
      <c r="AS7" s="62" t="s">
        <v>36</v>
      </c>
      <c r="AT7" s="335"/>
      <c r="AV7" s="71" t="s">
        <v>37</v>
      </c>
      <c r="AW7" s="71" t="s">
        <v>38</v>
      </c>
      <c r="AX7" s="72" t="s">
        <v>39</v>
      </c>
      <c r="AY7" s="72" t="s">
        <v>40</v>
      </c>
      <c r="AZ7" s="72" t="s">
        <v>41</v>
      </c>
      <c r="BA7" s="73" t="s">
        <v>42</v>
      </c>
      <c r="BC7" s="74" t="s">
        <v>74</v>
      </c>
      <c r="BD7" s="75" t="s">
        <v>75</v>
      </c>
      <c r="BE7" s="75" t="s">
        <v>76</v>
      </c>
      <c r="BF7" s="75" t="s">
        <v>77</v>
      </c>
      <c r="BG7" s="75" t="s">
        <v>17</v>
      </c>
      <c r="BH7" s="75" t="s">
        <v>18</v>
      </c>
      <c r="BI7" s="75" t="s">
        <v>19</v>
      </c>
      <c r="BJ7" s="75" t="s">
        <v>20</v>
      </c>
      <c r="BK7" s="75" t="s">
        <v>21</v>
      </c>
      <c r="BL7" s="75" t="s">
        <v>22</v>
      </c>
      <c r="BM7" s="75" t="s">
        <v>23</v>
      </c>
      <c r="BN7" s="75" t="s">
        <v>24</v>
      </c>
      <c r="BO7" s="75" t="s">
        <v>25</v>
      </c>
      <c r="BP7" s="75" t="s">
        <v>26</v>
      </c>
      <c r="BQ7" s="75" t="s">
        <v>27</v>
      </c>
      <c r="BR7" s="75" t="s">
        <v>28</v>
      </c>
      <c r="BS7" s="75" t="s">
        <v>29</v>
      </c>
      <c r="BT7" s="76" t="s">
        <v>30</v>
      </c>
      <c r="BV7" s="77" t="s">
        <v>78</v>
      </c>
      <c r="BW7" s="78" t="s">
        <v>79</v>
      </c>
      <c r="BX7" s="79" t="s">
        <v>80</v>
      </c>
      <c r="BY7" s="79" t="s">
        <v>81</v>
      </c>
    </row>
    <row r="8" spans="1:77" ht="27" customHeight="1" thickBot="1" x14ac:dyDescent="0.25">
      <c r="A8" s="23" t="s">
        <v>82</v>
      </c>
      <c r="B8" s="24" t="s">
        <v>45</v>
      </c>
      <c r="C8" s="80">
        <f t="shared" ref="C8:AT8" si="0">SUM(C9:C9)</f>
        <v>72302</v>
      </c>
      <c r="D8" s="81">
        <f t="shared" si="0"/>
        <v>969</v>
      </c>
      <c r="E8" s="81">
        <f t="shared" si="0"/>
        <v>928</v>
      </c>
      <c r="F8" s="81">
        <f t="shared" si="0"/>
        <v>1132</v>
      </c>
      <c r="G8" s="81">
        <f t="shared" si="0"/>
        <v>1164</v>
      </c>
      <c r="H8" s="81">
        <f t="shared" si="0"/>
        <v>1217</v>
      </c>
      <c r="I8" s="81">
        <f t="shared" si="0"/>
        <v>1116</v>
      </c>
      <c r="J8" s="81">
        <f t="shared" si="0"/>
        <v>1401</v>
      </c>
      <c r="K8" s="81">
        <f t="shared" si="0"/>
        <v>1452</v>
      </c>
      <c r="L8" s="81">
        <f t="shared" si="0"/>
        <v>1338</v>
      </c>
      <c r="M8" s="81">
        <f t="shared" si="0"/>
        <v>1436</v>
      </c>
      <c r="N8" s="81">
        <f t="shared" si="0"/>
        <v>1444</v>
      </c>
      <c r="O8" s="81">
        <f t="shared" si="0"/>
        <v>1599</v>
      </c>
      <c r="P8" s="81">
        <f t="shared" si="0"/>
        <v>1459</v>
      </c>
      <c r="Q8" s="81">
        <f t="shared" si="0"/>
        <v>1484</v>
      </c>
      <c r="R8" s="81">
        <f t="shared" si="0"/>
        <v>1550</v>
      </c>
      <c r="S8" s="81">
        <f t="shared" si="0"/>
        <v>1512</v>
      </c>
      <c r="T8" s="81">
        <f t="shared" si="0"/>
        <v>1581</v>
      </c>
      <c r="U8" s="81">
        <f t="shared" si="0"/>
        <v>1581</v>
      </c>
      <c r="V8" s="81">
        <f t="shared" si="0"/>
        <v>1482</v>
      </c>
      <c r="W8" s="81">
        <f t="shared" si="0"/>
        <v>1421</v>
      </c>
      <c r="X8" s="81">
        <f t="shared" si="0"/>
        <v>6607</v>
      </c>
      <c r="Y8" s="81">
        <f t="shared" si="0"/>
        <v>6167</v>
      </c>
      <c r="Z8" s="81">
        <f t="shared" si="0"/>
        <v>5783</v>
      </c>
      <c r="AA8" s="81">
        <f t="shared" si="0"/>
        <v>5146</v>
      </c>
      <c r="AB8" s="81">
        <f t="shared" si="0"/>
        <v>4553</v>
      </c>
      <c r="AC8" s="81">
        <f t="shared" si="0"/>
        <v>3816</v>
      </c>
      <c r="AD8" s="81">
        <f t="shared" si="0"/>
        <v>3401</v>
      </c>
      <c r="AE8" s="81">
        <f t="shared" si="0"/>
        <v>2754</v>
      </c>
      <c r="AF8" s="81">
        <f t="shared" si="0"/>
        <v>2105</v>
      </c>
      <c r="AG8" s="81">
        <f t="shared" si="0"/>
        <v>1629</v>
      </c>
      <c r="AH8" s="81">
        <f t="shared" si="0"/>
        <v>1234</v>
      </c>
      <c r="AI8" s="81">
        <f t="shared" si="0"/>
        <v>875</v>
      </c>
      <c r="AJ8" s="81">
        <f t="shared" si="0"/>
        <v>583</v>
      </c>
      <c r="AK8" s="81">
        <f t="shared" si="0"/>
        <v>383</v>
      </c>
      <c r="AL8" s="82">
        <f t="shared" si="0"/>
        <v>27</v>
      </c>
      <c r="AM8" s="81">
        <f t="shared" si="0"/>
        <v>467</v>
      </c>
      <c r="AN8" s="83">
        <f t="shared" si="0"/>
        <v>503</v>
      </c>
      <c r="AO8" s="81">
        <f t="shared" si="0"/>
        <v>1593</v>
      </c>
      <c r="AP8" s="80">
        <f t="shared" si="0"/>
        <v>36907</v>
      </c>
      <c r="AQ8" s="81">
        <f t="shared" si="0"/>
        <v>3872</v>
      </c>
      <c r="AR8" s="81">
        <f t="shared" si="0"/>
        <v>3872</v>
      </c>
      <c r="AS8" s="81">
        <f t="shared" si="0"/>
        <v>16058</v>
      </c>
      <c r="AT8" s="80">
        <f t="shared" si="0"/>
        <v>2085</v>
      </c>
      <c r="AV8" s="30">
        <f t="shared" ref="AV8" si="1">C8</f>
        <v>72302</v>
      </c>
      <c r="AW8" s="30">
        <f t="shared" ref="AW8" si="2">SUM(D8:O8)</f>
        <v>15196</v>
      </c>
      <c r="AX8" s="31">
        <f t="shared" ref="AX8" si="3">SUM(P8:U8)</f>
        <v>9167</v>
      </c>
      <c r="AY8" s="31">
        <f t="shared" ref="AY8" si="4">SUM(V8:Y8)</f>
        <v>15677</v>
      </c>
      <c r="AZ8" s="31">
        <f t="shared" ref="AZ8" si="5">SUM(Z8:AE8)</f>
        <v>25453</v>
      </c>
      <c r="BA8" s="84">
        <f t="shared" ref="BA8" si="6">SUM(AF8:AK8)</f>
        <v>6809</v>
      </c>
      <c r="BB8" s="85"/>
      <c r="BC8" s="86">
        <f t="shared" ref="BC8:BT8" si="7">SUM(BC9:BC9)</f>
        <v>5410</v>
      </c>
      <c r="BD8" s="87">
        <f t="shared" si="7"/>
        <v>6743</v>
      </c>
      <c r="BE8" s="87">
        <f t="shared" si="7"/>
        <v>7536</v>
      </c>
      <c r="BF8" s="87">
        <f t="shared" si="7"/>
        <v>7577</v>
      </c>
      <c r="BG8" s="87">
        <f t="shared" si="7"/>
        <v>6607</v>
      </c>
      <c r="BH8" s="87">
        <f t="shared" si="7"/>
        <v>6167</v>
      </c>
      <c r="BI8" s="87">
        <f t="shared" si="7"/>
        <v>5783</v>
      </c>
      <c r="BJ8" s="87">
        <f t="shared" si="7"/>
        <v>5146</v>
      </c>
      <c r="BK8" s="87">
        <f t="shared" si="7"/>
        <v>4553</v>
      </c>
      <c r="BL8" s="87">
        <f t="shared" si="7"/>
        <v>3816</v>
      </c>
      <c r="BM8" s="87">
        <f t="shared" si="7"/>
        <v>3401</v>
      </c>
      <c r="BN8" s="87">
        <f t="shared" si="7"/>
        <v>2754</v>
      </c>
      <c r="BO8" s="87">
        <f t="shared" si="7"/>
        <v>2105</v>
      </c>
      <c r="BP8" s="87">
        <f t="shared" si="7"/>
        <v>1629</v>
      </c>
      <c r="BQ8" s="87">
        <f t="shared" si="7"/>
        <v>1234</v>
      </c>
      <c r="BR8" s="87">
        <f t="shared" si="7"/>
        <v>875</v>
      </c>
      <c r="BS8" s="87">
        <f t="shared" si="7"/>
        <v>583</v>
      </c>
      <c r="BT8" s="88">
        <f t="shared" si="7"/>
        <v>383</v>
      </c>
      <c r="BV8" s="89">
        <f>SUM(BV9:BV9)</f>
        <v>35395</v>
      </c>
      <c r="BW8" s="90">
        <f>SUM(BW9:BW9)</f>
        <v>36907</v>
      </c>
      <c r="BX8" s="91">
        <f>SUM(BX9:BX9)</f>
        <v>1593</v>
      </c>
      <c r="BY8" s="91">
        <f>SUM(BY9:BY9)</f>
        <v>2085</v>
      </c>
    </row>
    <row r="9" spans="1:77" ht="15" x14ac:dyDescent="0.2">
      <c r="A9" s="92" t="s">
        <v>93</v>
      </c>
      <c r="B9" s="1" t="s">
        <v>45</v>
      </c>
      <c r="C9" s="102">
        <f t="shared" ref="C9" si="8">SUM(D9:AK9)</f>
        <v>72302</v>
      </c>
      <c r="D9" s="94">
        <v>969</v>
      </c>
      <c r="E9" s="94">
        <v>928</v>
      </c>
      <c r="F9" s="94">
        <v>1132</v>
      </c>
      <c r="G9" s="94">
        <v>1164</v>
      </c>
      <c r="H9" s="94">
        <v>1217</v>
      </c>
      <c r="I9" s="94">
        <v>1116</v>
      </c>
      <c r="J9" s="94">
        <v>1401</v>
      </c>
      <c r="K9" s="94">
        <v>1452</v>
      </c>
      <c r="L9" s="94">
        <v>1338</v>
      </c>
      <c r="M9" s="94">
        <v>1436</v>
      </c>
      <c r="N9" s="94">
        <v>1444</v>
      </c>
      <c r="O9" s="94">
        <v>1599</v>
      </c>
      <c r="P9" s="94">
        <v>1459</v>
      </c>
      <c r="Q9" s="94">
        <v>1484</v>
      </c>
      <c r="R9" s="94">
        <v>1550</v>
      </c>
      <c r="S9" s="94">
        <v>1512</v>
      </c>
      <c r="T9" s="94">
        <v>1581</v>
      </c>
      <c r="U9" s="94">
        <v>1581</v>
      </c>
      <c r="V9" s="94">
        <v>1482</v>
      </c>
      <c r="W9" s="94">
        <v>1421</v>
      </c>
      <c r="X9" s="94">
        <v>6607</v>
      </c>
      <c r="Y9" s="94">
        <v>6167</v>
      </c>
      <c r="Z9" s="94">
        <v>5783</v>
      </c>
      <c r="AA9" s="94">
        <v>5146</v>
      </c>
      <c r="AB9" s="94">
        <v>4553</v>
      </c>
      <c r="AC9" s="94">
        <v>3816</v>
      </c>
      <c r="AD9" s="94">
        <v>3401</v>
      </c>
      <c r="AE9" s="94">
        <v>2754</v>
      </c>
      <c r="AF9" s="94">
        <v>2105</v>
      </c>
      <c r="AG9" s="94">
        <v>1629</v>
      </c>
      <c r="AH9" s="94">
        <v>1234</v>
      </c>
      <c r="AI9" s="94">
        <v>875</v>
      </c>
      <c r="AJ9" s="94">
        <v>583</v>
      </c>
      <c r="AK9" s="94">
        <v>383</v>
      </c>
      <c r="AL9" s="103">
        <v>27</v>
      </c>
      <c r="AM9" s="94">
        <v>467</v>
      </c>
      <c r="AN9" s="104">
        <v>503</v>
      </c>
      <c r="AO9" s="93">
        <v>1593</v>
      </c>
      <c r="AP9" s="93">
        <v>36907</v>
      </c>
      <c r="AQ9" s="94">
        <v>3872</v>
      </c>
      <c r="AR9" s="94">
        <v>3872</v>
      </c>
      <c r="AS9" s="94">
        <v>16058</v>
      </c>
      <c r="AT9" s="102">
        <v>2085</v>
      </c>
      <c r="AV9" s="40">
        <f t="shared" ref="AV9:AV22" si="9">C9</f>
        <v>72302</v>
      </c>
      <c r="AW9" s="40">
        <f>SUM(D9:O9)</f>
        <v>15196</v>
      </c>
      <c r="AX9" s="41">
        <f t="shared" ref="AX9:AX22" si="10">SUM(P9:U9)</f>
        <v>9167</v>
      </c>
      <c r="AY9" s="41">
        <f t="shared" ref="AY9:AY22" si="11">SUM(V9:Y9)</f>
        <v>15677</v>
      </c>
      <c r="AZ9" s="41">
        <f t="shared" ref="AZ9:AZ22" si="12">SUM(Z9:AE9)</f>
        <v>25453</v>
      </c>
      <c r="BA9" s="95">
        <f t="shared" ref="BA9:BA22" si="13">SUM(AF9:AK9)</f>
        <v>6809</v>
      </c>
      <c r="BB9" s="85"/>
      <c r="BC9" s="96">
        <f>SUM(D9:H9)</f>
        <v>5410</v>
      </c>
      <c r="BD9" s="97">
        <f t="shared" ref="BD9" si="14">SUM(I9:M9)</f>
        <v>6743</v>
      </c>
      <c r="BE9" s="97">
        <f t="shared" ref="BE9" si="15">SUM(N9:R9)</f>
        <v>7536</v>
      </c>
      <c r="BF9" s="97">
        <f t="shared" ref="BF9" si="16">SUM(S9:W9)</f>
        <v>7577</v>
      </c>
      <c r="BG9" s="97">
        <f t="shared" ref="BG9" si="17">X9</f>
        <v>6607</v>
      </c>
      <c r="BH9" s="97">
        <f t="shared" ref="BH9" si="18">Y9</f>
        <v>6167</v>
      </c>
      <c r="BI9" s="97">
        <f t="shared" ref="BI9" si="19">Z9</f>
        <v>5783</v>
      </c>
      <c r="BJ9" s="97">
        <f t="shared" ref="BJ9" si="20">AA9</f>
        <v>5146</v>
      </c>
      <c r="BK9" s="97">
        <f t="shared" ref="BK9" si="21">AB9</f>
        <v>4553</v>
      </c>
      <c r="BL9" s="97">
        <f t="shared" ref="BL9" si="22">AC9</f>
        <v>3816</v>
      </c>
      <c r="BM9" s="97">
        <f t="shared" ref="BM9" si="23">AD9</f>
        <v>3401</v>
      </c>
      <c r="BN9" s="97">
        <f t="shared" ref="BN9" si="24">AE9</f>
        <v>2754</v>
      </c>
      <c r="BO9" s="97">
        <f t="shared" ref="BO9" si="25">AF9</f>
        <v>2105</v>
      </c>
      <c r="BP9" s="97">
        <f t="shared" ref="BP9" si="26">AG9</f>
        <v>1629</v>
      </c>
      <c r="BQ9" s="97">
        <f t="shared" ref="BQ9" si="27">AH9</f>
        <v>1234</v>
      </c>
      <c r="BR9" s="97">
        <f t="shared" ref="BR9" si="28">AI9</f>
        <v>875</v>
      </c>
      <c r="BS9" s="97">
        <f t="shared" ref="BS9" si="29">AJ9</f>
        <v>583</v>
      </c>
      <c r="BT9" s="98">
        <f t="shared" ref="BT9" si="30">AK9</f>
        <v>383</v>
      </c>
      <c r="BV9" s="99">
        <f>SUMIF('Pob x Genero'!$C$9:$C$18,DEPARTAMENTAL!B9,'Pob x Genero'!$G$9:$G$18)</f>
        <v>35395</v>
      </c>
      <c r="BW9" s="100">
        <f>SUMIF('Pob x Genero'!$C$9:$C$18,DEPARTAMENTAL!B9,'Pob x Genero'!$AT$9:$AT$18)</f>
        <v>36907</v>
      </c>
      <c r="BX9" s="101">
        <f t="shared" ref="BX9" si="31">AO9</f>
        <v>1593</v>
      </c>
      <c r="BY9" s="101">
        <f t="shared" ref="BY9" si="32">AT9</f>
        <v>2085</v>
      </c>
    </row>
    <row r="11" spans="1:77" x14ac:dyDescent="0.2">
      <c r="A11" s="44" t="s">
        <v>67</v>
      </c>
    </row>
    <row r="12" spans="1:77" x14ac:dyDescent="0.2">
      <c r="A12" s="45" t="s">
        <v>68</v>
      </c>
    </row>
    <row r="13" spans="1:77" x14ac:dyDescent="0.2">
      <c r="A13" s="45" t="s">
        <v>69</v>
      </c>
    </row>
    <row r="14" spans="1:77" x14ac:dyDescent="0.2">
      <c r="A14" s="47" t="s">
        <v>70</v>
      </c>
    </row>
    <row r="17" spans="1:72" ht="13.5" customHeight="1" x14ac:dyDescent="0.2"/>
    <row r="19" spans="1:72" ht="26.25" x14ac:dyDescent="0.4">
      <c r="A19" s="340" t="s">
        <v>94</v>
      </c>
      <c r="B19" s="340"/>
      <c r="C19" s="340"/>
      <c r="D19" s="7" t="s">
        <v>3</v>
      </c>
      <c r="E19" s="8"/>
      <c r="F19" s="8"/>
      <c r="G19" s="8"/>
      <c r="H19" s="8"/>
      <c r="I19" s="8"/>
      <c r="J19" s="8"/>
      <c r="K19" s="8"/>
      <c r="L19" s="8"/>
      <c r="M19" s="8"/>
      <c r="N19" s="8"/>
      <c r="O19" s="8"/>
      <c r="P19" s="8"/>
      <c r="Q19" s="8"/>
      <c r="R19" s="8"/>
      <c r="S19" s="8"/>
      <c r="T19" s="8"/>
      <c r="U19" s="8"/>
      <c r="V19" s="8"/>
      <c r="W19" s="9"/>
      <c r="X19" s="10" t="s">
        <v>4</v>
      </c>
      <c r="Y19" s="10"/>
      <c r="Z19" s="10"/>
      <c r="AA19" s="10"/>
      <c r="AB19" s="10"/>
      <c r="AC19" s="10"/>
      <c r="AD19" s="10"/>
      <c r="AE19" s="10"/>
      <c r="AF19" s="10"/>
      <c r="AG19" s="10"/>
      <c r="AH19" s="10"/>
      <c r="AI19" s="10"/>
      <c r="AJ19" s="11"/>
      <c r="AK19" s="12"/>
      <c r="AL19" s="326" t="s">
        <v>5</v>
      </c>
      <c r="AM19" s="327"/>
      <c r="AN19" s="328"/>
      <c r="AO19" s="329" t="s">
        <v>6</v>
      </c>
      <c r="BC19" s="105" t="s">
        <v>94</v>
      </c>
      <c r="BD19" s="69"/>
      <c r="BE19" s="69"/>
      <c r="BF19" s="69"/>
      <c r="BG19" s="69"/>
      <c r="BH19" s="69"/>
      <c r="BI19" s="69"/>
      <c r="BJ19" s="69"/>
      <c r="BK19" s="69"/>
      <c r="BL19" s="69"/>
      <c r="BM19" s="69"/>
      <c r="BN19" s="69"/>
      <c r="BO19" s="69"/>
      <c r="BP19" s="69"/>
      <c r="BQ19" s="69"/>
      <c r="BR19" s="69"/>
      <c r="BS19" s="69"/>
      <c r="BT19" s="70"/>
    </row>
    <row r="20" spans="1:72" ht="25.5" x14ac:dyDescent="0.2">
      <c r="A20" s="49" t="s">
        <v>10</v>
      </c>
      <c r="B20" s="49" t="s">
        <v>12</v>
      </c>
      <c r="C20" s="49" t="s">
        <v>15</v>
      </c>
      <c r="D20" s="50" t="s">
        <v>16</v>
      </c>
      <c r="E20" s="51">
        <v>1</v>
      </c>
      <c r="F20" s="52">
        <v>2</v>
      </c>
      <c r="G20" s="52">
        <v>3</v>
      </c>
      <c r="H20" s="53">
        <v>4</v>
      </c>
      <c r="I20" s="52">
        <v>5</v>
      </c>
      <c r="J20" s="52">
        <v>6</v>
      </c>
      <c r="K20" s="51">
        <v>7</v>
      </c>
      <c r="L20" s="52">
        <v>8</v>
      </c>
      <c r="M20" s="53">
        <v>9</v>
      </c>
      <c r="N20" s="52">
        <v>10</v>
      </c>
      <c r="O20" s="51">
        <v>11</v>
      </c>
      <c r="P20" s="52">
        <v>12</v>
      </c>
      <c r="Q20" s="52">
        <v>13</v>
      </c>
      <c r="R20" s="53">
        <v>14</v>
      </c>
      <c r="S20" s="52">
        <v>15</v>
      </c>
      <c r="T20" s="51">
        <v>16</v>
      </c>
      <c r="U20" s="52">
        <v>17</v>
      </c>
      <c r="V20" s="52">
        <v>18</v>
      </c>
      <c r="W20" s="53">
        <v>19</v>
      </c>
      <c r="X20" s="54" t="s">
        <v>17</v>
      </c>
      <c r="Y20" s="55" t="s">
        <v>18</v>
      </c>
      <c r="Z20" s="54" t="s">
        <v>19</v>
      </c>
      <c r="AA20" s="55" t="s">
        <v>20</v>
      </c>
      <c r="AB20" s="54" t="s">
        <v>21</v>
      </c>
      <c r="AC20" s="55" t="s">
        <v>22</v>
      </c>
      <c r="AD20" s="54" t="s">
        <v>23</v>
      </c>
      <c r="AE20" s="55" t="s">
        <v>24</v>
      </c>
      <c r="AF20" s="54" t="s">
        <v>25</v>
      </c>
      <c r="AG20" s="55" t="s">
        <v>26</v>
      </c>
      <c r="AH20" s="54" t="s">
        <v>27</v>
      </c>
      <c r="AI20" s="55" t="s">
        <v>28</v>
      </c>
      <c r="AJ20" s="54" t="s">
        <v>29</v>
      </c>
      <c r="AK20" s="56" t="s">
        <v>30</v>
      </c>
      <c r="AL20" s="57" t="s">
        <v>31</v>
      </c>
      <c r="AM20" s="58" t="s">
        <v>32</v>
      </c>
      <c r="AN20" s="59" t="s">
        <v>33</v>
      </c>
      <c r="AO20" s="330"/>
      <c r="AV20" s="71" t="s">
        <v>37</v>
      </c>
      <c r="AW20" s="71" t="s">
        <v>38</v>
      </c>
      <c r="AX20" s="72" t="s">
        <v>39</v>
      </c>
      <c r="AY20" s="72" t="s">
        <v>40</v>
      </c>
      <c r="AZ20" s="72" t="s">
        <v>41</v>
      </c>
      <c r="BA20" s="73" t="s">
        <v>42</v>
      </c>
      <c r="BC20" s="106" t="s">
        <v>74</v>
      </c>
      <c r="BD20" s="107" t="s">
        <v>75</v>
      </c>
      <c r="BE20" s="107" t="s">
        <v>76</v>
      </c>
      <c r="BF20" s="107" t="s">
        <v>77</v>
      </c>
      <c r="BG20" s="107" t="s">
        <v>17</v>
      </c>
      <c r="BH20" s="107" t="s">
        <v>18</v>
      </c>
      <c r="BI20" s="107" t="s">
        <v>19</v>
      </c>
      <c r="BJ20" s="107" t="s">
        <v>20</v>
      </c>
      <c r="BK20" s="107" t="s">
        <v>21</v>
      </c>
      <c r="BL20" s="107" t="s">
        <v>22</v>
      </c>
      <c r="BM20" s="107" t="s">
        <v>23</v>
      </c>
      <c r="BN20" s="107" t="s">
        <v>24</v>
      </c>
      <c r="BO20" s="107" t="s">
        <v>25</v>
      </c>
      <c r="BP20" s="107" t="s">
        <v>26</v>
      </c>
      <c r="BQ20" s="107" t="s">
        <v>27</v>
      </c>
      <c r="BR20" s="107" t="s">
        <v>28</v>
      </c>
      <c r="BS20" s="107" t="s">
        <v>29</v>
      </c>
      <c r="BT20" s="108" t="s">
        <v>30</v>
      </c>
    </row>
    <row r="21" spans="1:72" ht="15.75" thickBot="1" x14ac:dyDescent="0.25">
      <c r="A21" s="23" t="s">
        <v>82</v>
      </c>
      <c r="B21" s="24" t="s">
        <v>44</v>
      </c>
      <c r="C21" s="80">
        <f t="shared" ref="C21:AO21" si="33">SUM(C22:C22)</f>
        <v>35395</v>
      </c>
      <c r="D21" s="81">
        <f t="shared" si="33"/>
        <v>502</v>
      </c>
      <c r="E21" s="81">
        <f t="shared" si="33"/>
        <v>504</v>
      </c>
      <c r="F21" s="81">
        <f t="shared" si="33"/>
        <v>583</v>
      </c>
      <c r="G21" s="81">
        <f t="shared" si="33"/>
        <v>618</v>
      </c>
      <c r="H21" s="81">
        <f t="shared" si="33"/>
        <v>595</v>
      </c>
      <c r="I21" s="81">
        <f t="shared" si="33"/>
        <v>568</v>
      </c>
      <c r="J21" s="81">
        <f t="shared" si="33"/>
        <v>655</v>
      </c>
      <c r="K21" s="81">
        <f t="shared" si="33"/>
        <v>699</v>
      </c>
      <c r="L21" s="81">
        <f t="shared" si="33"/>
        <v>718</v>
      </c>
      <c r="M21" s="81">
        <f t="shared" si="33"/>
        <v>692</v>
      </c>
      <c r="N21" s="81">
        <f t="shared" si="33"/>
        <v>702</v>
      </c>
      <c r="O21" s="81">
        <f t="shared" si="33"/>
        <v>774</v>
      </c>
      <c r="P21" s="81">
        <f t="shared" si="33"/>
        <v>713</v>
      </c>
      <c r="Q21" s="81">
        <f t="shared" si="33"/>
        <v>716</v>
      </c>
      <c r="R21" s="81">
        <f t="shared" si="33"/>
        <v>759</v>
      </c>
      <c r="S21" s="81">
        <f t="shared" si="33"/>
        <v>736</v>
      </c>
      <c r="T21" s="81">
        <f t="shared" si="33"/>
        <v>777</v>
      </c>
      <c r="U21" s="81">
        <f t="shared" si="33"/>
        <v>784</v>
      </c>
      <c r="V21" s="81">
        <f t="shared" si="33"/>
        <v>731</v>
      </c>
      <c r="W21" s="81">
        <f t="shared" si="33"/>
        <v>677</v>
      </c>
      <c r="X21" s="81">
        <f t="shared" si="33"/>
        <v>3194</v>
      </c>
      <c r="Y21" s="81">
        <f t="shared" si="33"/>
        <v>3034</v>
      </c>
      <c r="Z21" s="81">
        <f t="shared" si="33"/>
        <v>2970</v>
      </c>
      <c r="AA21" s="81">
        <f t="shared" si="33"/>
        <v>2644</v>
      </c>
      <c r="AB21" s="81">
        <f t="shared" si="33"/>
        <v>2253</v>
      </c>
      <c r="AC21" s="81">
        <f t="shared" si="33"/>
        <v>1919</v>
      </c>
      <c r="AD21" s="81">
        <f t="shared" si="33"/>
        <v>1666</v>
      </c>
      <c r="AE21" s="81">
        <f t="shared" si="33"/>
        <v>1319</v>
      </c>
      <c r="AF21" s="81">
        <f t="shared" si="33"/>
        <v>976</v>
      </c>
      <c r="AG21" s="81">
        <f t="shared" si="33"/>
        <v>744</v>
      </c>
      <c r="AH21" s="81">
        <f t="shared" si="33"/>
        <v>502</v>
      </c>
      <c r="AI21" s="81">
        <f t="shared" si="33"/>
        <v>371</v>
      </c>
      <c r="AJ21" s="81">
        <f t="shared" si="33"/>
        <v>171</v>
      </c>
      <c r="AK21" s="81">
        <f t="shared" si="33"/>
        <v>129</v>
      </c>
      <c r="AL21" s="82">
        <f t="shared" si="33"/>
        <v>17</v>
      </c>
      <c r="AM21" s="81">
        <f t="shared" si="33"/>
        <v>236</v>
      </c>
      <c r="AN21" s="83">
        <f t="shared" si="33"/>
        <v>266</v>
      </c>
      <c r="AO21" s="81">
        <f t="shared" si="33"/>
        <v>823</v>
      </c>
      <c r="AV21" s="30">
        <f t="shared" si="9"/>
        <v>35395</v>
      </c>
      <c r="AW21" s="30">
        <f t="shared" ref="AW21:AW22" si="34">SUM(D21:O21)</f>
        <v>7610</v>
      </c>
      <c r="AX21" s="31">
        <f t="shared" si="10"/>
        <v>4485</v>
      </c>
      <c r="AY21" s="31">
        <f t="shared" si="11"/>
        <v>7636</v>
      </c>
      <c r="AZ21" s="31">
        <f t="shared" si="12"/>
        <v>12771</v>
      </c>
      <c r="BA21" s="84">
        <f t="shared" si="13"/>
        <v>2893</v>
      </c>
      <c r="BC21" s="86">
        <f t="shared" ref="BC21:BT21" si="35">SUM(BC22:BC22)</f>
        <v>2802</v>
      </c>
      <c r="BD21" s="87">
        <f t="shared" si="35"/>
        <v>3332</v>
      </c>
      <c r="BE21" s="87">
        <f t="shared" si="35"/>
        <v>3664</v>
      </c>
      <c r="BF21" s="87">
        <f t="shared" si="35"/>
        <v>3705</v>
      </c>
      <c r="BG21" s="87">
        <f t="shared" si="35"/>
        <v>3194</v>
      </c>
      <c r="BH21" s="87">
        <f t="shared" si="35"/>
        <v>3034</v>
      </c>
      <c r="BI21" s="87">
        <f t="shared" si="35"/>
        <v>2970</v>
      </c>
      <c r="BJ21" s="87">
        <f t="shared" si="35"/>
        <v>2644</v>
      </c>
      <c r="BK21" s="87">
        <f t="shared" si="35"/>
        <v>2253</v>
      </c>
      <c r="BL21" s="87">
        <f t="shared" si="35"/>
        <v>1919</v>
      </c>
      <c r="BM21" s="87">
        <f t="shared" si="35"/>
        <v>1666</v>
      </c>
      <c r="BN21" s="87">
        <f t="shared" si="35"/>
        <v>1319</v>
      </c>
      <c r="BO21" s="87">
        <f t="shared" si="35"/>
        <v>976</v>
      </c>
      <c r="BP21" s="87">
        <f t="shared" si="35"/>
        <v>744</v>
      </c>
      <c r="BQ21" s="87">
        <f t="shared" si="35"/>
        <v>502</v>
      </c>
      <c r="BR21" s="87">
        <f t="shared" si="35"/>
        <v>371</v>
      </c>
      <c r="BS21" s="87">
        <f t="shared" si="35"/>
        <v>171</v>
      </c>
      <c r="BT21" s="88">
        <f t="shared" si="35"/>
        <v>129</v>
      </c>
    </row>
    <row r="22" spans="1:72" ht="15" x14ac:dyDescent="0.2">
      <c r="A22" s="92" t="s">
        <v>93</v>
      </c>
      <c r="B22" s="1" t="s">
        <v>45</v>
      </c>
      <c r="C22" s="1">
        <f>SUM(D22:AK22)</f>
        <v>35395</v>
      </c>
      <c r="D22" s="1">
        <v>502</v>
      </c>
      <c r="E22" s="1">
        <v>504</v>
      </c>
      <c r="F22" s="1">
        <v>583</v>
      </c>
      <c r="G22" s="1">
        <v>618</v>
      </c>
      <c r="H22" s="1">
        <v>595</v>
      </c>
      <c r="I22" s="1">
        <v>568</v>
      </c>
      <c r="J22" s="1">
        <v>655</v>
      </c>
      <c r="K22" s="1">
        <v>699</v>
      </c>
      <c r="L22" s="1">
        <v>718</v>
      </c>
      <c r="M22" s="1">
        <v>692</v>
      </c>
      <c r="N22" s="1">
        <v>702</v>
      </c>
      <c r="O22" s="1">
        <v>774</v>
      </c>
      <c r="P22" s="1">
        <v>713</v>
      </c>
      <c r="Q22" s="1">
        <v>716</v>
      </c>
      <c r="R22" s="1">
        <v>759</v>
      </c>
      <c r="S22" s="1">
        <v>736</v>
      </c>
      <c r="T22" s="1">
        <v>777</v>
      </c>
      <c r="U22" s="1">
        <v>784</v>
      </c>
      <c r="V22" s="1">
        <v>731</v>
      </c>
      <c r="W22" s="1">
        <v>677</v>
      </c>
      <c r="X22" s="1">
        <v>3194</v>
      </c>
      <c r="Y22" s="1">
        <v>3034</v>
      </c>
      <c r="Z22" s="1">
        <v>2970</v>
      </c>
      <c r="AA22" s="1">
        <v>2644</v>
      </c>
      <c r="AB22" s="1">
        <v>2253</v>
      </c>
      <c r="AC22" s="1">
        <v>1919</v>
      </c>
      <c r="AD22" s="1">
        <v>1666</v>
      </c>
      <c r="AE22" s="1">
        <v>1319</v>
      </c>
      <c r="AF22" s="1">
        <v>976</v>
      </c>
      <c r="AG22" s="1">
        <v>744</v>
      </c>
      <c r="AH22" s="1">
        <v>502</v>
      </c>
      <c r="AI22" s="1">
        <v>371</v>
      </c>
      <c r="AJ22" s="1">
        <v>171</v>
      </c>
      <c r="AK22" s="1">
        <v>129</v>
      </c>
      <c r="AL22" s="1">
        <v>17</v>
      </c>
      <c r="AM22" s="1">
        <v>236</v>
      </c>
      <c r="AN22" s="1">
        <v>266</v>
      </c>
      <c r="AO22" s="1">
        <v>823</v>
      </c>
      <c r="AV22" s="40">
        <f t="shared" si="9"/>
        <v>35395</v>
      </c>
      <c r="AW22" s="40">
        <f t="shared" si="34"/>
        <v>7610</v>
      </c>
      <c r="AX22" s="41">
        <f t="shared" si="10"/>
        <v>4485</v>
      </c>
      <c r="AY22" s="41">
        <f t="shared" si="11"/>
        <v>7636</v>
      </c>
      <c r="AZ22" s="41">
        <f t="shared" si="12"/>
        <v>12771</v>
      </c>
      <c r="BA22" s="95">
        <f t="shared" si="13"/>
        <v>2893</v>
      </c>
      <c r="BC22" s="96">
        <f t="shared" ref="BC22" si="36">SUM(D22:H22)</f>
        <v>2802</v>
      </c>
      <c r="BD22" s="97">
        <f t="shared" ref="BD22" si="37">SUM(I22:M22)</f>
        <v>3332</v>
      </c>
      <c r="BE22" s="97">
        <f t="shared" ref="BE22" si="38">SUM(N22:R22)</f>
        <v>3664</v>
      </c>
      <c r="BF22" s="97">
        <f t="shared" ref="BF22" si="39">SUM(S22:W22)</f>
        <v>3705</v>
      </c>
      <c r="BG22" s="97">
        <f t="shared" ref="BG22" si="40">X22</f>
        <v>3194</v>
      </c>
      <c r="BH22" s="97">
        <f t="shared" ref="BH22" si="41">Y22</f>
        <v>3034</v>
      </c>
      <c r="BI22" s="97">
        <f t="shared" ref="BI22" si="42">Z22</f>
        <v>2970</v>
      </c>
      <c r="BJ22" s="97">
        <f t="shared" ref="BJ22" si="43">AA22</f>
        <v>2644</v>
      </c>
      <c r="BK22" s="97">
        <f t="shared" ref="BK22" si="44">AB22</f>
        <v>2253</v>
      </c>
      <c r="BL22" s="97">
        <f t="shared" ref="BL22" si="45">AC22</f>
        <v>1919</v>
      </c>
      <c r="BM22" s="97">
        <f t="shared" ref="BM22" si="46">AD22</f>
        <v>1666</v>
      </c>
      <c r="BN22" s="97">
        <f t="shared" ref="BN22" si="47">AE22</f>
        <v>1319</v>
      </c>
      <c r="BO22" s="97">
        <f t="shared" ref="BO22" si="48">AF22</f>
        <v>976</v>
      </c>
      <c r="BP22" s="97">
        <f t="shared" ref="BP22" si="49">AG22</f>
        <v>744</v>
      </c>
      <c r="BQ22" s="97">
        <f t="shared" ref="BQ22" si="50">AH22</f>
        <v>502</v>
      </c>
      <c r="BR22" s="97">
        <f t="shared" ref="BR22" si="51">AI22</f>
        <v>371</v>
      </c>
      <c r="BS22" s="97">
        <f t="shared" ref="BS22" si="52">AJ22</f>
        <v>171</v>
      </c>
      <c r="BT22" s="98">
        <f t="shared" ref="BT22" si="53">AK22</f>
        <v>129</v>
      </c>
    </row>
    <row r="25" spans="1:72" ht="26.25" x14ac:dyDescent="0.4">
      <c r="A25" s="339" t="s">
        <v>95</v>
      </c>
      <c r="B25" s="339"/>
      <c r="C25" s="339"/>
      <c r="D25" s="109" t="s">
        <v>3</v>
      </c>
      <c r="E25" s="110"/>
      <c r="F25" s="110"/>
      <c r="G25" s="110"/>
      <c r="H25" s="110"/>
      <c r="I25" s="110"/>
      <c r="J25" s="110"/>
      <c r="K25" s="110"/>
      <c r="L25" s="110"/>
      <c r="M25" s="110"/>
      <c r="N25" s="110"/>
      <c r="O25" s="110"/>
      <c r="P25" s="110"/>
      <c r="Q25" s="110"/>
      <c r="R25" s="110"/>
      <c r="S25" s="110"/>
      <c r="T25" s="110"/>
      <c r="U25" s="110"/>
      <c r="V25" s="110"/>
      <c r="W25" s="111"/>
      <c r="X25" s="112" t="s">
        <v>4</v>
      </c>
      <c r="Y25" s="112"/>
      <c r="Z25" s="112"/>
      <c r="AA25" s="112"/>
      <c r="AB25" s="112"/>
      <c r="AC25" s="112"/>
      <c r="AD25" s="112"/>
      <c r="AE25" s="112"/>
      <c r="AF25" s="112"/>
      <c r="AG25" s="112"/>
      <c r="AH25" s="112"/>
      <c r="AI25" s="112"/>
      <c r="AJ25" s="113"/>
      <c r="AK25" s="114"/>
      <c r="AL25" s="336" t="s">
        <v>5</v>
      </c>
      <c r="AM25" s="337"/>
      <c r="AN25" s="338"/>
      <c r="AO25" s="329" t="s">
        <v>6</v>
      </c>
      <c r="AP25" s="331" t="s">
        <v>7</v>
      </c>
      <c r="AQ25" s="333" t="s">
        <v>8</v>
      </c>
      <c r="AR25" s="315"/>
      <c r="AS25" s="334"/>
      <c r="AT25" s="331" t="s">
        <v>9</v>
      </c>
      <c r="BC25" s="115" t="s">
        <v>95</v>
      </c>
      <c r="BD25" s="116"/>
      <c r="BE25" s="116"/>
      <c r="BF25" s="116"/>
      <c r="BG25" s="116"/>
      <c r="BH25" s="116"/>
      <c r="BI25" s="116"/>
      <c r="BJ25" s="116"/>
      <c r="BK25" s="116"/>
      <c r="BL25" s="116"/>
      <c r="BM25" s="116"/>
      <c r="BN25" s="116"/>
      <c r="BO25" s="116"/>
      <c r="BP25" s="116"/>
      <c r="BQ25" s="116"/>
      <c r="BR25" s="116"/>
      <c r="BS25" s="116"/>
      <c r="BT25" s="117"/>
    </row>
    <row r="26" spans="1:72" ht="25.5" x14ac:dyDescent="0.2">
      <c r="A26" s="49" t="s">
        <v>10</v>
      </c>
      <c r="B26" s="49" t="s">
        <v>12</v>
      </c>
      <c r="C26" s="49" t="s">
        <v>15</v>
      </c>
      <c r="D26" s="118" t="s">
        <v>16</v>
      </c>
      <c r="E26" s="119">
        <v>1</v>
      </c>
      <c r="F26" s="120">
        <v>2</v>
      </c>
      <c r="G26" s="120">
        <v>3</v>
      </c>
      <c r="H26" s="121">
        <v>4</v>
      </c>
      <c r="I26" s="120">
        <v>5</v>
      </c>
      <c r="J26" s="120">
        <v>6</v>
      </c>
      <c r="K26" s="119">
        <v>7</v>
      </c>
      <c r="L26" s="120">
        <v>8</v>
      </c>
      <c r="M26" s="121">
        <v>9</v>
      </c>
      <c r="N26" s="120">
        <v>10</v>
      </c>
      <c r="O26" s="119">
        <v>11</v>
      </c>
      <c r="P26" s="120">
        <v>12</v>
      </c>
      <c r="Q26" s="120">
        <v>13</v>
      </c>
      <c r="R26" s="121">
        <v>14</v>
      </c>
      <c r="S26" s="120">
        <v>15</v>
      </c>
      <c r="T26" s="119">
        <v>16</v>
      </c>
      <c r="U26" s="120">
        <v>17</v>
      </c>
      <c r="V26" s="120">
        <v>18</v>
      </c>
      <c r="W26" s="121">
        <v>19</v>
      </c>
      <c r="X26" s="122" t="s">
        <v>17</v>
      </c>
      <c r="Y26" s="123" t="s">
        <v>18</v>
      </c>
      <c r="Z26" s="122" t="s">
        <v>19</v>
      </c>
      <c r="AA26" s="123" t="s">
        <v>20</v>
      </c>
      <c r="AB26" s="122" t="s">
        <v>21</v>
      </c>
      <c r="AC26" s="123" t="s">
        <v>22</v>
      </c>
      <c r="AD26" s="122" t="s">
        <v>23</v>
      </c>
      <c r="AE26" s="123" t="s">
        <v>24</v>
      </c>
      <c r="AF26" s="122" t="s">
        <v>25</v>
      </c>
      <c r="AG26" s="123" t="s">
        <v>26</v>
      </c>
      <c r="AH26" s="122" t="s">
        <v>27</v>
      </c>
      <c r="AI26" s="123" t="s">
        <v>28</v>
      </c>
      <c r="AJ26" s="122" t="s">
        <v>29</v>
      </c>
      <c r="AK26" s="124" t="s">
        <v>30</v>
      </c>
      <c r="AL26" s="125" t="s">
        <v>31</v>
      </c>
      <c r="AM26" s="126" t="s">
        <v>32</v>
      </c>
      <c r="AN26" s="127" t="s">
        <v>33</v>
      </c>
      <c r="AO26" s="330"/>
      <c r="AP26" s="332"/>
      <c r="AQ26" s="60" t="s">
        <v>34</v>
      </c>
      <c r="AR26" s="61" t="s">
        <v>35</v>
      </c>
      <c r="AS26" s="62" t="s">
        <v>36</v>
      </c>
      <c r="AT26" s="335"/>
      <c r="AV26" s="71" t="s">
        <v>37</v>
      </c>
      <c r="AW26" s="71" t="s">
        <v>38</v>
      </c>
      <c r="AX26" s="72" t="s">
        <v>39</v>
      </c>
      <c r="AY26" s="72" t="s">
        <v>40</v>
      </c>
      <c r="AZ26" s="72" t="s">
        <v>41</v>
      </c>
      <c r="BA26" s="73" t="s">
        <v>42</v>
      </c>
      <c r="BC26" s="128" t="s">
        <v>74</v>
      </c>
      <c r="BD26" s="129" t="s">
        <v>75</v>
      </c>
      <c r="BE26" s="129" t="s">
        <v>76</v>
      </c>
      <c r="BF26" s="129" t="s">
        <v>77</v>
      </c>
      <c r="BG26" s="129" t="s">
        <v>17</v>
      </c>
      <c r="BH26" s="129" t="s">
        <v>18</v>
      </c>
      <c r="BI26" s="129" t="s">
        <v>19</v>
      </c>
      <c r="BJ26" s="129" t="s">
        <v>20</v>
      </c>
      <c r="BK26" s="129" t="s">
        <v>21</v>
      </c>
      <c r="BL26" s="129" t="s">
        <v>22</v>
      </c>
      <c r="BM26" s="129" t="s">
        <v>23</v>
      </c>
      <c r="BN26" s="129" t="s">
        <v>24</v>
      </c>
      <c r="BO26" s="129" t="s">
        <v>25</v>
      </c>
      <c r="BP26" s="129" t="s">
        <v>26</v>
      </c>
      <c r="BQ26" s="129" t="s">
        <v>27</v>
      </c>
      <c r="BR26" s="129" t="s">
        <v>28</v>
      </c>
      <c r="BS26" s="129" t="s">
        <v>29</v>
      </c>
      <c r="BT26" s="130" t="s">
        <v>30</v>
      </c>
    </row>
    <row r="27" spans="1:72" ht="15.75" thickBot="1" x14ac:dyDescent="0.25">
      <c r="A27" s="23" t="s">
        <v>82</v>
      </c>
      <c r="B27" s="24" t="s">
        <v>44</v>
      </c>
      <c r="C27" s="80">
        <f t="shared" ref="C27:AT27" si="54">SUM(C28:C28)</f>
        <v>36907</v>
      </c>
      <c r="D27" s="81">
        <f t="shared" si="54"/>
        <v>467</v>
      </c>
      <c r="E27" s="81">
        <f t="shared" si="54"/>
        <v>424</v>
      </c>
      <c r="F27" s="81">
        <f t="shared" si="54"/>
        <v>549</v>
      </c>
      <c r="G27" s="81">
        <f t="shared" si="54"/>
        <v>546</v>
      </c>
      <c r="H27" s="81">
        <f t="shared" si="54"/>
        <v>622</v>
      </c>
      <c r="I27" s="81">
        <f t="shared" si="54"/>
        <v>548</v>
      </c>
      <c r="J27" s="81">
        <f t="shared" si="54"/>
        <v>746</v>
      </c>
      <c r="K27" s="81">
        <f t="shared" si="54"/>
        <v>753</v>
      </c>
      <c r="L27" s="81">
        <f t="shared" si="54"/>
        <v>620</v>
      </c>
      <c r="M27" s="81">
        <f t="shared" si="54"/>
        <v>744</v>
      </c>
      <c r="N27" s="81">
        <f t="shared" si="54"/>
        <v>742</v>
      </c>
      <c r="O27" s="81">
        <f t="shared" si="54"/>
        <v>825</v>
      </c>
      <c r="P27" s="81">
        <f t="shared" si="54"/>
        <v>746</v>
      </c>
      <c r="Q27" s="81">
        <f t="shared" si="54"/>
        <v>768</v>
      </c>
      <c r="R27" s="81">
        <f t="shared" si="54"/>
        <v>791</v>
      </c>
      <c r="S27" s="81">
        <f t="shared" si="54"/>
        <v>776</v>
      </c>
      <c r="T27" s="81">
        <f t="shared" si="54"/>
        <v>804</v>
      </c>
      <c r="U27" s="81">
        <f t="shared" si="54"/>
        <v>797</v>
      </c>
      <c r="V27" s="81">
        <f t="shared" si="54"/>
        <v>751</v>
      </c>
      <c r="W27" s="81">
        <f t="shared" si="54"/>
        <v>744</v>
      </c>
      <c r="X27" s="81">
        <f t="shared" si="54"/>
        <v>3413</v>
      </c>
      <c r="Y27" s="81">
        <f t="shared" si="54"/>
        <v>3133</v>
      </c>
      <c r="Z27" s="81">
        <f t="shared" si="54"/>
        <v>2813</v>
      </c>
      <c r="AA27" s="81">
        <f t="shared" si="54"/>
        <v>2502</v>
      </c>
      <c r="AB27" s="81">
        <f t="shared" si="54"/>
        <v>2300</v>
      </c>
      <c r="AC27" s="81">
        <f t="shared" si="54"/>
        <v>1897</v>
      </c>
      <c r="AD27" s="81">
        <f t="shared" si="54"/>
        <v>1735</v>
      </c>
      <c r="AE27" s="81">
        <f t="shared" si="54"/>
        <v>1435</v>
      </c>
      <c r="AF27" s="81">
        <f t="shared" si="54"/>
        <v>1129</v>
      </c>
      <c r="AG27" s="81">
        <f t="shared" si="54"/>
        <v>885</v>
      </c>
      <c r="AH27" s="81">
        <f t="shared" si="54"/>
        <v>732</v>
      </c>
      <c r="AI27" s="81">
        <f t="shared" si="54"/>
        <v>504</v>
      </c>
      <c r="AJ27" s="81">
        <f t="shared" si="54"/>
        <v>412</v>
      </c>
      <c r="AK27" s="81">
        <f t="shared" si="54"/>
        <v>254</v>
      </c>
      <c r="AL27" s="82">
        <f t="shared" si="54"/>
        <v>10</v>
      </c>
      <c r="AM27" s="81">
        <f t="shared" si="54"/>
        <v>231</v>
      </c>
      <c r="AN27" s="83">
        <f t="shared" si="54"/>
        <v>237</v>
      </c>
      <c r="AO27" s="81">
        <f t="shared" si="54"/>
        <v>770</v>
      </c>
      <c r="AP27" s="80">
        <f t="shared" si="54"/>
        <v>36907</v>
      </c>
      <c r="AQ27" s="81">
        <f t="shared" si="54"/>
        <v>3872</v>
      </c>
      <c r="AR27" s="81">
        <f t="shared" si="54"/>
        <v>3872</v>
      </c>
      <c r="AS27" s="81">
        <f t="shared" si="54"/>
        <v>16058</v>
      </c>
      <c r="AT27" s="80">
        <f t="shared" si="54"/>
        <v>2085</v>
      </c>
      <c r="AV27" s="30">
        <f t="shared" ref="AV27:AV28" si="55">C27</f>
        <v>36907</v>
      </c>
      <c r="AW27" s="30">
        <f t="shared" ref="AW27:AW28" si="56">SUM(D27:O27)</f>
        <v>7586</v>
      </c>
      <c r="AX27" s="31">
        <f t="shared" ref="AX27:AX28" si="57">SUM(P27:U27)</f>
        <v>4682</v>
      </c>
      <c r="AY27" s="31">
        <f t="shared" ref="AY27:AY28" si="58">SUM(V27:Y27)</f>
        <v>8041</v>
      </c>
      <c r="AZ27" s="31">
        <f t="shared" ref="AZ27:AZ28" si="59">SUM(Z27:AE27)</f>
        <v>12682</v>
      </c>
      <c r="BA27" s="84">
        <f t="shared" ref="BA27:BA28" si="60">SUM(AF27:AK27)</f>
        <v>3916</v>
      </c>
      <c r="BC27" s="131">
        <f t="shared" ref="BC27:BT27" si="61">SUM(BC28:BC28)</f>
        <v>2608</v>
      </c>
      <c r="BD27" s="132">
        <f t="shared" si="61"/>
        <v>3411</v>
      </c>
      <c r="BE27" s="132">
        <f t="shared" si="61"/>
        <v>3872</v>
      </c>
      <c r="BF27" s="132">
        <f t="shared" si="61"/>
        <v>3872</v>
      </c>
      <c r="BG27" s="132">
        <f t="shared" si="61"/>
        <v>3413</v>
      </c>
      <c r="BH27" s="132">
        <f t="shared" si="61"/>
        <v>3133</v>
      </c>
      <c r="BI27" s="132">
        <f t="shared" si="61"/>
        <v>2813</v>
      </c>
      <c r="BJ27" s="132">
        <f t="shared" si="61"/>
        <v>2502</v>
      </c>
      <c r="BK27" s="132">
        <f t="shared" si="61"/>
        <v>2300</v>
      </c>
      <c r="BL27" s="132">
        <f t="shared" si="61"/>
        <v>1897</v>
      </c>
      <c r="BM27" s="132">
        <f t="shared" si="61"/>
        <v>1735</v>
      </c>
      <c r="BN27" s="132">
        <f t="shared" si="61"/>
        <v>1435</v>
      </c>
      <c r="BO27" s="132">
        <f t="shared" si="61"/>
        <v>1129</v>
      </c>
      <c r="BP27" s="132">
        <f t="shared" si="61"/>
        <v>885</v>
      </c>
      <c r="BQ27" s="132">
        <f t="shared" si="61"/>
        <v>732</v>
      </c>
      <c r="BR27" s="132">
        <f t="shared" si="61"/>
        <v>504</v>
      </c>
      <c r="BS27" s="132">
        <f t="shared" si="61"/>
        <v>412</v>
      </c>
      <c r="BT27" s="133">
        <f t="shared" si="61"/>
        <v>254</v>
      </c>
    </row>
    <row r="28" spans="1:72" ht="15" x14ac:dyDescent="0.2">
      <c r="A28" s="92" t="s">
        <v>93</v>
      </c>
      <c r="B28" s="1" t="s">
        <v>45</v>
      </c>
      <c r="C28" s="1">
        <f>SUM(D28:AK28)</f>
        <v>36907</v>
      </c>
      <c r="D28" s="1">
        <v>467</v>
      </c>
      <c r="E28" s="1">
        <v>424</v>
      </c>
      <c r="F28" s="1">
        <v>549</v>
      </c>
      <c r="G28" s="1">
        <v>546</v>
      </c>
      <c r="H28" s="1">
        <v>622</v>
      </c>
      <c r="I28" s="1">
        <v>548</v>
      </c>
      <c r="J28" s="1">
        <v>746</v>
      </c>
      <c r="K28" s="1">
        <v>753</v>
      </c>
      <c r="L28" s="1">
        <v>620</v>
      </c>
      <c r="M28" s="1">
        <v>744</v>
      </c>
      <c r="N28" s="1">
        <v>742</v>
      </c>
      <c r="O28" s="1">
        <v>825</v>
      </c>
      <c r="P28" s="1">
        <v>746</v>
      </c>
      <c r="Q28" s="1">
        <v>768</v>
      </c>
      <c r="R28" s="1">
        <v>791</v>
      </c>
      <c r="S28" s="1">
        <v>776</v>
      </c>
      <c r="T28" s="1">
        <v>804</v>
      </c>
      <c r="U28" s="1">
        <v>797</v>
      </c>
      <c r="V28" s="1">
        <v>751</v>
      </c>
      <c r="W28" s="1">
        <v>744</v>
      </c>
      <c r="X28" s="1">
        <v>3413</v>
      </c>
      <c r="Y28" s="1">
        <v>3133</v>
      </c>
      <c r="Z28" s="1">
        <v>2813</v>
      </c>
      <c r="AA28" s="1">
        <v>2502</v>
      </c>
      <c r="AB28" s="1">
        <v>2300</v>
      </c>
      <c r="AC28" s="1">
        <v>1897</v>
      </c>
      <c r="AD28" s="1">
        <v>1735</v>
      </c>
      <c r="AE28" s="1">
        <v>1435</v>
      </c>
      <c r="AF28" s="1">
        <v>1129</v>
      </c>
      <c r="AG28" s="1">
        <v>885</v>
      </c>
      <c r="AH28" s="1">
        <v>732</v>
      </c>
      <c r="AI28" s="1">
        <v>504</v>
      </c>
      <c r="AJ28" s="1">
        <v>412</v>
      </c>
      <c r="AK28" s="1">
        <v>254</v>
      </c>
      <c r="AL28" s="1">
        <v>10</v>
      </c>
      <c r="AM28" s="1">
        <v>231</v>
      </c>
      <c r="AN28" s="1">
        <v>237</v>
      </c>
      <c r="AO28" s="1">
        <v>770</v>
      </c>
      <c r="AP28" s="6">
        <f>AP9</f>
        <v>36907</v>
      </c>
      <c r="AQ28" s="6">
        <f>AQ9</f>
        <v>3872</v>
      </c>
      <c r="AR28" s="6">
        <f>AR9</f>
        <v>3872</v>
      </c>
      <c r="AS28" s="6">
        <f>AS9</f>
        <v>16058</v>
      </c>
      <c r="AT28" s="6">
        <f>AT9</f>
        <v>2085</v>
      </c>
      <c r="AV28" s="40">
        <f t="shared" si="55"/>
        <v>36907</v>
      </c>
      <c r="AW28" s="40">
        <f t="shared" si="56"/>
        <v>7586</v>
      </c>
      <c r="AX28" s="41">
        <f t="shared" si="57"/>
        <v>4682</v>
      </c>
      <c r="AY28" s="41">
        <f t="shared" si="58"/>
        <v>8041</v>
      </c>
      <c r="AZ28" s="41">
        <f t="shared" si="59"/>
        <v>12682</v>
      </c>
      <c r="BA28" s="95">
        <f t="shared" si="60"/>
        <v>3916</v>
      </c>
      <c r="BC28" s="96">
        <f t="shared" ref="BC28" si="62">SUM(D28:H28)</f>
        <v>2608</v>
      </c>
      <c r="BD28" s="97">
        <f t="shared" ref="BD28" si="63">SUM(I28:M28)</f>
        <v>3411</v>
      </c>
      <c r="BE28" s="97">
        <f t="shared" ref="BE28" si="64">SUM(N28:R28)</f>
        <v>3872</v>
      </c>
      <c r="BF28" s="97">
        <f t="shared" ref="BF28" si="65">SUM(S28:W28)</f>
        <v>3872</v>
      </c>
      <c r="BG28" s="97">
        <f t="shared" ref="BG28" si="66">X28</f>
        <v>3413</v>
      </c>
      <c r="BH28" s="97">
        <f t="shared" ref="BH28" si="67">Y28</f>
        <v>3133</v>
      </c>
      <c r="BI28" s="97">
        <f t="shared" ref="BI28" si="68">Z28</f>
        <v>2813</v>
      </c>
      <c r="BJ28" s="97">
        <f t="shared" ref="BJ28" si="69">AA28</f>
        <v>2502</v>
      </c>
      <c r="BK28" s="97">
        <f t="shared" ref="BK28" si="70">AB28</f>
        <v>2300</v>
      </c>
      <c r="BL28" s="97">
        <f t="shared" ref="BL28" si="71">AC28</f>
        <v>1897</v>
      </c>
      <c r="BM28" s="97">
        <f t="shared" ref="BM28" si="72">AD28</f>
        <v>1735</v>
      </c>
      <c r="BN28" s="97">
        <f t="shared" ref="BN28" si="73">AE28</f>
        <v>1435</v>
      </c>
      <c r="BO28" s="97">
        <f t="shared" ref="BO28" si="74">AF28</f>
        <v>1129</v>
      </c>
      <c r="BP28" s="97">
        <f t="shared" ref="BP28" si="75">AG28</f>
        <v>885</v>
      </c>
      <c r="BQ28" s="97">
        <f t="shared" ref="BQ28" si="76">AH28</f>
        <v>732</v>
      </c>
      <c r="BR28" s="97">
        <f t="shared" ref="BR28" si="77">AI28</f>
        <v>504</v>
      </c>
      <c r="BS28" s="97">
        <f t="shared" ref="BS28" si="78">AJ28</f>
        <v>412</v>
      </c>
      <c r="BT28" s="98">
        <f t="shared" ref="BT28" si="79">AK28</f>
        <v>254</v>
      </c>
    </row>
  </sheetData>
  <mergeCells count="14">
    <mergeCell ref="A25:C25"/>
    <mergeCell ref="AL19:AN19"/>
    <mergeCell ref="AO19:AO20"/>
    <mergeCell ref="A19:C19"/>
    <mergeCell ref="AP25:AP26"/>
    <mergeCell ref="AQ25:AS25"/>
    <mergeCell ref="AT25:AT26"/>
    <mergeCell ref="AL6:AN6"/>
    <mergeCell ref="AO6:AO7"/>
    <mergeCell ref="AP6:AP7"/>
    <mergeCell ref="AQ6:AS6"/>
    <mergeCell ref="AT6:AT7"/>
    <mergeCell ref="AL25:AN25"/>
    <mergeCell ref="AO25:AO26"/>
  </mergeCells>
  <pageMargins left="0.7" right="0.7" top="0.75" bottom="0.75" header="0.3" footer="0.3"/>
  <pageSetup paperSize="9" firstPageNumber="4294967295"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C23"/>
  <sheetViews>
    <sheetView zoomScaleNormal="100" workbookViewId="0">
      <pane xSplit="6" ySplit="8" topLeftCell="AL9" activePane="bottomRight" state="frozen"/>
      <selection activeCell="F15" sqref="F15"/>
      <selection pane="topRight"/>
      <selection pane="bottomLeft"/>
      <selection pane="bottomRight" activeCell="AM24" sqref="AM24"/>
    </sheetView>
  </sheetViews>
  <sheetFormatPr baseColWidth="10" defaultRowHeight="15" x14ac:dyDescent="0.25"/>
  <cols>
    <col min="1" max="1" width="9.7109375" style="1" customWidth="1"/>
    <col min="2" max="2" width="13.28515625" style="1" customWidth="1"/>
    <col min="3" max="3" width="14.85546875" style="1" customWidth="1"/>
    <col min="4" max="4" width="22.7109375" style="1" customWidth="1"/>
    <col min="5" max="5" width="26" style="1" customWidth="1"/>
    <col min="6" max="6" width="17.28515625" style="1" customWidth="1"/>
    <col min="7" max="7" width="15.140625" style="1" customWidth="1"/>
    <col min="8" max="8" width="12.42578125" style="1" customWidth="1"/>
    <col min="9" max="24" width="11.28515625" style="1" customWidth="1"/>
    <col min="25" max="25" width="11.42578125" style="1" customWidth="1"/>
    <col min="26" max="26" width="12" style="1" customWidth="1"/>
    <col min="27" max="27" width="11.7109375" style="1" customWidth="1"/>
    <col min="28" max="29" width="12.85546875" style="1" customWidth="1"/>
    <col min="30" max="30" width="13.42578125" style="1" customWidth="1"/>
    <col min="31" max="31" width="12.5703125" style="1" customWidth="1"/>
    <col min="32" max="32" width="12.140625" style="1" customWidth="1"/>
    <col min="33" max="33" width="12.42578125" style="1" customWidth="1"/>
    <col min="34" max="35" width="11.85546875" style="1" customWidth="1"/>
    <col min="36" max="36" width="11.42578125" style="1" customWidth="1"/>
    <col min="37" max="38" width="11.28515625" style="1" customWidth="1"/>
    <col min="39" max="39" width="11.5703125" style="1" customWidth="1"/>
    <col min="40" max="42" width="11.28515625" style="1" customWidth="1"/>
    <col min="43" max="43" width="12.140625" style="1" customWidth="1"/>
    <col min="44" max="44" width="11.28515625" style="1" customWidth="1"/>
    <col min="45" max="45" width="15" style="1" customWidth="1"/>
    <col min="46" max="46" width="14.7109375" style="1" customWidth="1"/>
    <col min="47" max="66" width="11.5703125" customWidth="1"/>
    <col min="67" max="67" width="12.140625" customWidth="1"/>
    <col min="68" max="70" width="12.42578125" customWidth="1"/>
    <col min="71" max="71" width="11.5703125" customWidth="1"/>
    <col min="72" max="72" width="12.42578125" customWidth="1"/>
    <col min="73" max="83" width="11.5703125" customWidth="1"/>
    <col min="84" max="84" width="15" customWidth="1"/>
    <col min="85" max="85" width="14.42578125" customWidth="1"/>
    <col min="86" max="87" width="15" customWidth="1"/>
    <col min="88" max="88" width="12.85546875" bestFit="1" customWidth="1"/>
    <col min="89" max="89" width="14.85546875" bestFit="1" customWidth="1"/>
    <col min="90" max="90" width="12.85546875" bestFit="1" customWidth="1"/>
    <col min="91" max="91" width="12.42578125" bestFit="1" customWidth="1"/>
    <col min="92" max="92" width="15.85546875" bestFit="1" customWidth="1"/>
    <col min="93" max="93" width="14.28515625" bestFit="1" customWidth="1"/>
    <col min="94" max="94" width="14.85546875" bestFit="1" customWidth="1"/>
    <col min="95" max="96" width="14.5703125" bestFit="1" customWidth="1"/>
    <col min="97" max="97" width="15.85546875" bestFit="1" customWidth="1"/>
    <col min="98" max="99" width="12" bestFit="1" customWidth="1"/>
    <col min="100" max="100" width="12.42578125" bestFit="1" customWidth="1"/>
    <col min="101" max="101" width="12" bestFit="1" customWidth="1"/>
    <col min="102" max="104" width="12.42578125" bestFit="1" customWidth="1"/>
    <col min="105" max="105" width="12" bestFit="1" customWidth="1"/>
    <col min="106" max="106" width="11.5703125" bestFit="1" customWidth="1"/>
    <col min="107" max="107" width="12.42578125" bestFit="1" customWidth="1"/>
    <col min="108" max="109" width="11" bestFit="1" customWidth="1"/>
    <col min="110" max="110" width="10.140625" bestFit="1" customWidth="1"/>
    <col min="111" max="113" width="11" bestFit="1" customWidth="1"/>
    <col min="114" max="114" width="10.140625" bestFit="1" customWidth="1"/>
    <col min="115" max="115" width="10.5703125" bestFit="1" customWidth="1"/>
    <col min="116" max="123" width="14.28515625" bestFit="1" customWidth="1"/>
    <col min="124" max="124" width="13" bestFit="1" customWidth="1"/>
    <col min="125" max="125" width="14.28515625" bestFit="1" customWidth="1"/>
    <col min="126" max="127" width="12.42578125" bestFit="1" customWidth="1"/>
    <col min="128" max="128" width="12" bestFit="1" customWidth="1"/>
    <col min="129" max="129" width="12.42578125" bestFit="1" customWidth="1"/>
    <col min="130" max="132" width="12" bestFit="1" customWidth="1"/>
    <col min="133" max="133" width="11.5703125" bestFit="1" customWidth="1"/>
  </cols>
  <sheetData>
    <row r="1" spans="1:133" x14ac:dyDescent="0.25">
      <c r="AT1" s="36"/>
      <c r="AU1" s="1"/>
    </row>
    <row r="2" spans="1:133" x14ac:dyDescent="0.25">
      <c r="H2" s="6"/>
      <c r="I2" s="6"/>
      <c r="J2" s="6"/>
      <c r="K2" s="6"/>
      <c r="L2" s="6"/>
      <c r="M2" s="6"/>
      <c r="N2" s="6"/>
      <c r="O2" s="6"/>
      <c r="P2" s="134"/>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135"/>
      <c r="CH2" s="135"/>
    </row>
    <row r="3" spans="1:133" x14ac:dyDescent="0.25">
      <c r="H3" s="6"/>
      <c r="I3" s="136"/>
      <c r="J3" s="136"/>
      <c r="Q3" s="134"/>
      <c r="R3" s="134"/>
      <c r="S3" s="134"/>
      <c r="AU3" s="135"/>
      <c r="CD3" s="1"/>
      <c r="CE3" s="1"/>
      <c r="CF3" s="1"/>
    </row>
    <row r="4" spans="1:133" ht="20.25" x14ac:dyDescent="0.3">
      <c r="A4" s="3" t="s">
        <v>96</v>
      </c>
      <c r="B4" s="3"/>
      <c r="BC4" s="137"/>
    </row>
    <row r="5" spans="1:133" x14ac:dyDescent="0.25">
      <c r="A5" s="1" t="s">
        <v>1</v>
      </c>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row>
    <row r="6" spans="1:133" ht="15.75" customHeight="1" x14ac:dyDescent="0.25">
      <c r="A6" s="4" t="s">
        <v>2</v>
      </c>
      <c r="B6" s="4"/>
      <c r="D6" s="5"/>
      <c r="G6" s="341" t="s">
        <v>97</v>
      </c>
      <c r="H6" s="138" t="s">
        <v>94</v>
      </c>
      <c r="I6" s="139"/>
      <c r="J6" s="139"/>
      <c r="K6" s="139"/>
      <c r="L6" s="139"/>
      <c r="M6" s="139"/>
      <c r="N6" s="139"/>
      <c r="O6" s="139"/>
      <c r="P6" s="139"/>
      <c r="Q6" s="139"/>
      <c r="R6" s="139"/>
      <c r="S6" s="139"/>
      <c r="T6" s="139"/>
      <c r="U6" s="139"/>
      <c r="V6" s="139"/>
      <c r="W6" s="139"/>
      <c r="X6" s="139"/>
      <c r="Y6" s="139"/>
      <c r="Z6" s="139"/>
      <c r="AA6" s="140"/>
      <c r="AB6" s="141" t="s">
        <v>4</v>
      </c>
      <c r="AC6" s="141"/>
      <c r="AD6" s="141"/>
      <c r="AE6" s="141"/>
      <c r="AF6" s="141"/>
      <c r="AG6" s="141"/>
      <c r="AH6" s="141"/>
      <c r="AI6" s="141"/>
      <c r="AJ6" s="141"/>
      <c r="AK6" s="141"/>
      <c r="AL6" s="141"/>
      <c r="AM6" s="141"/>
      <c r="AN6" s="141"/>
      <c r="AO6" s="142"/>
      <c r="AP6" s="350" t="s">
        <v>5</v>
      </c>
      <c r="AQ6" s="351"/>
      <c r="AR6" s="352"/>
      <c r="AS6" s="353" t="s">
        <v>6</v>
      </c>
      <c r="AT6" s="343" t="s">
        <v>98</v>
      </c>
      <c r="AU6" s="143" t="s">
        <v>95</v>
      </c>
      <c r="AV6" s="144"/>
      <c r="AW6" s="144"/>
      <c r="AX6" s="144"/>
      <c r="AY6" s="144"/>
      <c r="AZ6" s="144"/>
      <c r="BA6" s="144"/>
      <c r="BB6" s="144"/>
      <c r="BC6" s="144"/>
      <c r="BD6" s="144"/>
      <c r="BE6" s="144"/>
      <c r="BF6" s="144"/>
      <c r="BG6" s="144"/>
      <c r="BH6" s="144"/>
      <c r="BI6" s="144"/>
      <c r="BJ6" s="144"/>
      <c r="BK6" s="144"/>
      <c r="BL6" s="144"/>
      <c r="BM6" s="144"/>
      <c r="BN6" s="145"/>
      <c r="BO6" s="146" t="s">
        <v>4</v>
      </c>
      <c r="BP6" s="146"/>
      <c r="BQ6" s="146"/>
      <c r="BR6" s="146"/>
      <c r="BS6" s="146"/>
      <c r="BT6" s="146"/>
      <c r="BU6" s="146"/>
      <c r="BV6" s="146"/>
      <c r="BW6" s="146"/>
      <c r="BX6" s="146"/>
      <c r="BY6" s="146"/>
      <c r="BZ6" s="146"/>
      <c r="CA6" s="147"/>
      <c r="CB6" s="148"/>
      <c r="CC6" s="345" t="s">
        <v>5</v>
      </c>
      <c r="CD6" s="346"/>
      <c r="CE6" s="347"/>
      <c r="CF6" s="348" t="s">
        <v>6</v>
      </c>
      <c r="CG6" s="313" t="s">
        <v>9</v>
      </c>
      <c r="CH6" s="149"/>
      <c r="CJ6" s="68" t="s">
        <v>99</v>
      </c>
      <c r="CK6" s="69"/>
      <c r="CL6" s="69"/>
      <c r="CM6" s="69"/>
      <c r="CN6" s="150"/>
      <c r="CO6" s="151" t="s">
        <v>100</v>
      </c>
      <c r="CP6" s="152"/>
      <c r="CQ6" s="152"/>
      <c r="CR6" s="152"/>
      <c r="CS6" s="153"/>
      <c r="CT6" s="68" t="s">
        <v>99</v>
      </c>
      <c r="CU6" s="69"/>
      <c r="CV6" s="69"/>
      <c r="CW6" s="69"/>
      <c r="CX6" s="69"/>
      <c r="CY6" s="69"/>
      <c r="CZ6" s="69"/>
      <c r="DA6" s="69"/>
      <c r="DB6" s="69"/>
      <c r="DC6" s="69"/>
      <c r="DD6" s="69"/>
      <c r="DE6" s="69"/>
      <c r="DF6" s="69"/>
      <c r="DG6" s="69"/>
      <c r="DH6" s="69"/>
      <c r="DI6" s="69"/>
      <c r="DJ6" s="69"/>
      <c r="DK6" s="150"/>
      <c r="DL6" s="151" t="s">
        <v>100</v>
      </c>
      <c r="DM6" s="152"/>
      <c r="DN6" s="152"/>
      <c r="DO6" s="152"/>
      <c r="DP6" s="152"/>
      <c r="DQ6" s="152"/>
      <c r="DR6" s="152"/>
      <c r="DS6" s="152"/>
      <c r="DT6" s="152"/>
      <c r="DU6" s="152"/>
      <c r="DV6" s="152"/>
      <c r="DW6" s="152"/>
      <c r="DX6" s="152"/>
      <c r="DY6" s="152"/>
      <c r="DZ6" s="152"/>
      <c r="EA6" s="152"/>
      <c r="EB6" s="152"/>
      <c r="EC6" s="153"/>
    </row>
    <row r="7" spans="1:133" s="154" customFormat="1" ht="30.6" customHeight="1" thickBot="1" x14ac:dyDescent="0.25">
      <c r="A7" s="14" t="s">
        <v>10</v>
      </c>
      <c r="B7" s="15" t="s">
        <v>11</v>
      </c>
      <c r="C7" s="15" t="s">
        <v>12</v>
      </c>
      <c r="D7" s="16" t="s">
        <v>13</v>
      </c>
      <c r="E7" s="155" t="s">
        <v>14</v>
      </c>
      <c r="F7" s="156" t="s">
        <v>37</v>
      </c>
      <c r="G7" s="342"/>
      <c r="H7" s="157" t="s">
        <v>16</v>
      </c>
      <c r="I7" s="158">
        <v>1</v>
      </c>
      <c r="J7" s="159">
        <v>2</v>
      </c>
      <c r="K7" s="159">
        <v>3</v>
      </c>
      <c r="L7" s="160">
        <v>4</v>
      </c>
      <c r="M7" s="159">
        <v>5</v>
      </c>
      <c r="N7" s="159">
        <v>6</v>
      </c>
      <c r="O7" s="158">
        <v>7</v>
      </c>
      <c r="P7" s="159">
        <v>8</v>
      </c>
      <c r="Q7" s="160">
        <v>9</v>
      </c>
      <c r="R7" s="159">
        <v>10</v>
      </c>
      <c r="S7" s="158">
        <v>11</v>
      </c>
      <c r="T7" s="159">
        <v>12</v>
      </c>
      <c r="U7" s="159">
        <v>13</v>
      </c>
      <c r="V7" s="160">
        <v>14</v>
      </c>
      <c r="W7" s="159">
        <v>15</v>
      </c>
      <c r="X7" s="158">
        <v>16</v>
      </c>
      <c r="Y7" s="159">
        <v>17</v>
      </c>
      <c r="Z7" s="159">
        <v>18</v>
      </c>
      <c r="AA7" s="160">
        <v>19</v>
      </c>
      <c r="AB7" s="161" t="s">
        <v>17</v>
      </c>
      <c r="AC7" s="162" t="s">
        <v>18</v>
      </c>
      <c r="AD7" s="161" t="s">
        <v>19</v>
      </c>
      <c r="AE7" s="162" t="s">
        <v>20</v>
      </c>
      <c r="AF7" s="161" t="s">
        <v>21</v>
      </c>
      <c r="AG7" s="162" t="s">
        <v>22</v>
      </c>
      <c r="AH7" s="161" t="s">
        <v>23</v>
      </c>
      <c r="AI7" s="162" t="s">
        <v>24</v>
      </c>
      <c r="AJ7" s="161" t="s">
        <v>25</v>
      </c>
      <c r="AK7" s="162" t="s">
        <v>26</v>
      </c>
      <c r="AL7" s="161" t="s">
        <v>27</v>
      </c>
      <c r="AM7" s="162" t="s">
        <v>28</v>
      </c>
      <c r="AN7" s="163" t="s">
        <v>29</v>
      </c>
      <c r="AO7" s="163" t="s">
        <v>30</v>
      </c>
      <c r="AP7" s="164" t="s">
        <v>31</v>
      </c>
      <c r="AQ7" s="165" t="s">
        <v>32</v>
      </c>
      <c r="AR7" s="166" t="s">
        <v>33</v>
      </c>
      <c r="AS7" s="354"/>
      <c r="AT7" s="344"/>
      <c r="AU7" s="167" t="s">
        <v>16</v>
      </c>
      <c r="AV7" s="168">
        <v>1</v>
      </c>
      <c r="AW7" s="169">
        <v>2</v>
      </c>
      <c r="AX7" s="169">
        <v>3</v>
      </c>
      <c r="AY7" s="170">
        <v>4</v>
      </c>
      <c r="AZ7" s="169">
        <v>5</v>
      </c>
      <c r="BA7" s="169">
        <v>6</v>
      </c>
      <c r="BB7" s="168">
        <v>7</v>
      </c>
      <c r="BC7" s="169">
        <v>8</v>
      </c>
      <c r="BD7" s="170">
        <v>9</v>
      </c>
      <c r="BE7" s="169">
        <v>10</v>
      </c>
      <c r="BF7" s="168">
        <v>11</v>
      </c>
      <c r="BG7" s="169">
        <v>12</v>
      </c>
      <c r="BH7" s="169">
        <v>13</v>
      </c>
      <c r="BI7" s="170">
        <v>14</v>
      </c>
      <c r="BJ7" s="169">
        <v>15</v>
      </c>
      <c r="BK7" s="168">
        <v>16</v>
      </c>
      <c r="BL7" s="169">
        <v>17</v>
      </c>
      <c r="BM7" s="169">
        <v>18</v>
      </c>
      <c r="BN7" s="170">
        <v>19</v>
      </c>
      <c r="BO7" s="171" t="s">
        <v>17</v>
      </c>
      <c r="BP7" s="172" t="s">
        <v>18</v>
      </c>
      <c r="BQ7" s="171" t="s">
        <v>19</v>
      </c>
      <c r="BR7" s="172" t="s">
        <v>20</v>
      </c>
      <c r="BS7" s="171" t="s">
        <v>21</v>
      </c>
      <c r="BT7" s="172" t="s">
        <v>22</v>
      </c>
      <c r="BU7" s="171" t="s">
        <v>23</v>
      </c>
      <c r="BV7" s="172" t="s">
        <v>24</v>
      </c>
      <c r="BW7" s="171" t="s">
        <v>25</v>
      </c>
      <c r="BX7" s="172" t="s">
        <v>26</v>
      </c>
      <c r="BY7" s="171" t="s">
        <v>27</v>
      </c>
      <c r="BZ7" s="172" t="s">
        <v>28</v>
      </c>
      <c r="CA7" s="171" t="s">
        <v>29</v>
      </c>
      <c r="CB7" s="173" t="s">
        <v>30</v>
      </c>
      <c r="CC7" s="174" t="s">
        <v>31</v>
      </c>
      <c r="CD7" s="175" t="s">
        <v>32</v>
      </c>
      <c r="CE7" s="176" t="s">
        <v>33</v>
      </c>
      <c r="CF7" s="349"/>
      <c r="CG7" s="316"/>
      <c r="CH7" s="177"/>
      <c r="CJ7" s="178" t="s">
        <v>38</v>
      </c>
      <c r="CK7" s="179" t="s">
        <v>39</v>
      </c>
      <c r="CL7" s="179" t="s">
        <v>40</v>
      </c>
      <c r="CM7" s="179" t="s">
        <v>41</v>
      </c>
      <c r="CN7" s="180" t="s">
        <v>42</v>
      </c>
      <c r="CO7" s="181" t="s">
        <v>38</v>
      </c>
      <c r="CP7" s="182" t="s">
        <v>39</v>
      </c>
      <c r="CQ7" s="182" t="s">
        <v>40</v>
      </c>
      <c r="CR7" s="182" t="s">
        <v>41</v>
      </c>
      <c r="CS7" s="183" t="s">
        <v>42</v>
      </c>
      <c r="CT7" s="178" t="s">
        <v>74</v>
      </c>
      <c r="CU7" s="179" t="s">
        <v>75</v>
      </c>
      <c r="CV7" s="179" t="s">
        <v>76</v>
      </c>
      <c r="CW7" s="179" t="s">
        <v>77</v>
      </c>
      <c r="CX7" s="179" t="s">
        <v>17</v>
      </c>
      <c r="CY7" s="179" t="s">
        <v>18</v>
      </c>
      <c r="CZ7" s="179" t="s">
        <v>19</v>
      </c>
      <c r="DA7" s="179" t="s">
        <v>20</v>
      </c>
      <c r="DB7" s="179" t="s">
        <v>21</v>
      </c>
      <c r="DC7" s="179" t="s">
        <v>22</v>
      </c>
      <c r="DD7" s="179" t="s">
        <v>23</v>
      </c>
      <c r="DE7" s="179" t="s">
        <v>24</v>
      </c>
      <c r="DF7" s="179" t="s">
        <v>25</v>
      </c>
      <c r="DG7" s="179" t="s">
        <v>26</v>
      </c>
      <c r="DH7" s="179" t="s">
        <v>27</v>
      </c>
      <c r="DI7" s="179" t="s">
        <v>28</v>
      </c>
      <c r="DJ7" s="179" t="s">
        <v>29</v>
      </c>
      <c r="DK7" s="180" t="s">
        <v>30</v>
      </c>
      <c r="DL7" s="181" t="s">
        <v>74</v>
      </c>
      <c r="DM7" s="182" t="s">
        <v>75</v>
      </c>
      <c r="DN7" s="182" t="s">
        <v>76</v>
      </c>
      <c r="DO7" s="182" t="s">
        <v>77</v>
      </c>
      <c r="DP7" s="182" t="s">
        <v>17</v>
      </c>
      <c r="DQ7" s="182" t="s">
        <v>18</v>
      </c>
      <c r="DR7" s="182" t="s">
        <v>19</v>
      </c>
      <c r="DS7" s="182" t="s">
        <v>20</v>
      </c>
      <c r="DT7" s="182" t="s">
        <v>21</v>
      </c>
      <c r="DU7" s="182" t="s">
        <v>22</v>
      </c>
      <c r="DV7" s="182" t="s">
        <v>23</v>
      </c>
      <c r="DW7" s="182" t="s">
        <v>24</v>
      </c>
      <c r="DX7" s="182" t="s">
        <v>25</v>
      </c>
      <c r="DY7" s="182" t="s">
        <v>26</v>
      </c>
      <c r="DZ7" s="182" t="s">
        <v>27</v>
      </c>
      <c r="EA7" s="182" t="s">
        <v>28</v>
      </c>
      <c r="EB7" s="182" t="s">
        <v>29</v>
      </c>
      <c r="EC7" s="183" t="s">
        <v>30</v>
      </c>
    </row>
    <row r="8" spans="1:133" ht="15.75" thickBot="1" x14ac:dyDescent="0.3">
      <c r="A8" s="184" t="s">
        <v>43</v>
      </c>
      <c r="B8" s="185" t="s">
        <v>44</v>
      </c>
      <c r="C8" s="186" t="s">
        <v>44</v>
      </c>
      <c r="D8" s="186" t="s">
        <v>44</v>
      </c>
      <c r="E8" s="187" t="s">
        <v>44</v>
      </c>
      <c r="F8" s="188">
        <f t="shared" ref="F8" si="0">G8+AT8</f>
        <v>72302</v>
      </c>
      <c r="G8" s="189">
        <f t="shared" ref="G8:AP8" si="1">SUM(G9:G18)</f>
        <v>35395</v>
      </c>
      <c r="H8" s="190">
        <f t="shared" si="1"/>
        <v>502</v>
      </c>
      <c r="I8" s="191">
        <f t="shared" si="1"/>
        <v>504</v>
      </c>
      <c r="J8" s="191">
        <f t="shared" si="1"/>
        <v>583</v>
      </c>
      <c r="K8" s="191">
        <f t="shared" si="1"/>
        <v>618</v>
      </c>
      <c r="L8" s="191">
        <f t="shared" si="1"/>
        <v>595</v>
      </c>
      <c r="M8" s="191">
        <f t="shared" si="1"/>
        <v>568</v>
      </c>
      <c r="N8" s="191">
        <f t="shared" si="1"/>
        <v>655</v>
      </c>
      <c r="O8" s="191">
        <f t="shared" si="1"/>
        <v>699</v>
      </c>
      <c r="P8" s="191">
        <f t="shared" si="1"/>
        <v>718</v>
      </c>
      <c r="Q8" s="191">
        <f t="shared" si="1"/>
        <v>692</v>
      </c>
      <c r="R8" s="191">
        <f t="shared" si="1"/>
        <v>702</v>
      </c>
      <c r="S8" s="191">
        <f t="shared" si="1"/>
        <v>774</v>
      </c>
      <c r="T8" s="191">
        <f t="shared" si="1"/>
        <v>713</v>
      </c>
      <c r="U8" s="191">
        <f t="shared" si="1"/>
        <v>716</v>
      </c>
      <c r="V8" s="191">
        <f t="shared" si="1"/>
        <v>759</v>
      </c>
      <c r="W8" s="191">
        <f t="shared" si="1"/>
        <v>736</v>
      </c>
      <c r="X8" s="191">
        <f t="shared" si="1"/>
        <v>777</v>
      </c>
      <c r="Y8" s="191">
        <f t="shared" si="1"/>
        <v>784</v>
      </c>
      <c r="Z8" s="191">
        <f t="shared" si="1"/>
        <v>731</v>
      </c>
      <c r="AA8" s="191">
        <f t="shared" si="1"/>
        <v>677</v>
      </c>
      <c r="AB8" s="191">
        <f t="shared" si="1"/>
        <v>3194</v>
      </c>
      <c r="AC8" s="191">
        <f t="shared" si="1"/>
        <v>3034</v>
      </c>
      <c r="AD8" s="191">
        <f t="shared" si="1"/>
        <v>2970</v>
      </c>
      <c r="AE8" s="191">
        <f t="shared" si="1"/>
        <v>2644</v>
      </c>
      <c r="AF8" s="191">
        <f t="shared" si="1"/>
        <v>2253</v>
      </c>
      <c r="AG8" s="191">
        <f t="shared" si="1"/>
        <v>1919</v>
      </c>
      <c r="AH8" s="191">
        <f t="shared" si="1"/>
        <v>1666</v>
      </c>
      <c r="AI8" s="191">
        <f t="shared" si="1"/>
        <v>1319</v>
      </c>
      <c r="AJ8" s="191">
        <f t="shared" si="1"/>
        <v>976</v>
      </c>
      <c r="AK8" s="191">
        <f t="shared" si="1"/>
        <v>744</v>
      </c>
      <c r="AL8" s="191">
        <f t="shared" si="1"/>
        <v>502</v>
      </c>
      <c r="AM8" s="191">
        <f t="shared" si="1"/>
        <v>371</v>
      </c>
      <c r="AN8" s="191">
        <f t="shared" si="1"/>
        <v>171</v>
      </c>
      <c r="AO8" s="191">
        <f t="shared" si="1"/>
        <v>129</v>
      </c>
      <c r="AP8" s="192">
        <f t="shared" si="1"/>
        <v>17</v>
      </c>
      <c r="AQ8" s="193">
        <f>SUM(AQ9:AQ18)</f>
        <v>236</v>
      </c>
      <c r="AR8" s="193">
        <f>SUM(AR9:AR18)</f>
        <v>266</v>
      </c>
      <c r="AS8" s="194">
        <f>SUM(AS9:AS18)</f>
        <v>823</v>
      </c>
      <c r="AT8" s="190">
        <f t="shared" ref="AT8:CG8" si="2">SUM(AT9:AT18)</f>
        <v>36907</v>
      </c>
      <c r="AU8" s="190">
        <f t="shared" si="2"/>
        <v>467</v>
      </c>
      <c r="AV8" s="191">
        <f t="shared" si="2"/>
        <v>424</v>
      </c>
      <c r="AW8" s="191">
        <f t="shared" si="2"/>
        <v>549</v>
      </c>
      <c r="AX8" s="191">
        <f t="shared" si="2"/>
        <v>546</v>
      </c>
      <c r="AY8" s="191">
        <f t="shared" si="2"/>
        <v>622</v>
      </c>
      <c r="AZ8" s="191">
        <f t="shared" si="2"/>
        <v>548</v>
      </c>
      <c r="BA8" s="191">
        <f t="shared" si="2"/>
        <v>746</v>
      </c>
      <c r="BB8" s="191">
        <f t="shared" si="2"/>
        <v>753</v>
      </c>
      <c r="BC8" s="191">
        <f t="shared" si="2"/>
        <v>620</v>
      </c>
      <c r="BD8" s="191">
        <f t="shared" si="2"/>
        <v>744</v>
      </c>
      <c r="BE8" s="191">
        <f t="shared" si="2"/>
        <v>742</v>
      </c>
      <c r="BF8" s="191">
        <f t="shared" si="2"/>
        <v>825</v>
      </c>
      <c r="BG8" s="191">
        <f t="shared" si="2"/>
        <v>746</v>
      </c>
      <c r="BH8" s="191">
        <f t="shared" si="2"/>
        <v>768</v>
      </c>
      <c r="BI8" s="191">
        <f t="shared" si="2"/>
        <v>791</v>
      </c>
      <c r="BJ8" s="191">
        <f t="shared" si="2"/>
        <v>776</v>
      </c>
      <c r="BK8" s="191">
        <f t="shared" si="2"/>
        <v>804</v>
      </c>
      <c r="BL8" s="191">
        <f t="shared" si="2"/>
        <v>797</v>
      </c>
      <c r="BM8" s="191">
        <f t="shared" si="2"/>
        <v>751</v>
      </c>
      <c r="BN8" s="191">
        <f t="shared" si="2"/>
        <v>744</v>
      </c>
      <c r="BO8" s="191">
        <f t="shared" si="2"/>
        <v>3413</v>
      </c>
      <c r="BP8" s="191">
        <f t="shared" si="2"/>
        <v>3133</v>
      </c>
      <c r="BQ8" s="191">
        <f t="shared" si="2"/>
        <v>2813</v>
      </c>
      <c r="BR8" s="191">
        <f t="shared" si="2"/>
        <v>2502</v>
      </c>
      <c r="BS8" s="191">
        <f t="shared" si="2"/>
        <v>2300</v>
      </c>
      <c r="BT8" s="191">
        <f t="shared" si="2"/>
        <v>1897</v>
      </c>
      <c r="BU8" s="191">
        <f t="shared" si="2"/>
        <v>1735</v>
      </c>
      <c r="BV8" s="191">
        <f t="shared" si="2"/>
        <v>1435</v>
      </c>
      <c r="BW8" s="191">
        <f t="shared" si="2"/>
        <v>1129</v>
      </c>
      <c r="BX8" s="191">
        <f t="shared" si="2"/>
        <v>885</v>
      </c>
      <c r="BY8" s="191">
        <f t="shared" si="2"/>
        <v>732</v>
      </c>
      <c r="BZ8" s="191">
        <f t="shared" si="2"/>
        <v>504</v>
      </c>
      <c r="CA8" s="191">
        <f t="shared" si="2"/>
        <v>412</v>
      </c>
      <c r="CB8" s="191">
        <f t="shared" si="2"/>
        <v>254</v>
      </c>
      <c r="CC8" s="192">
        <f t="shared" si="2"/>
        <v>10</v>
      </c>
      <c r="CD8" s="195">
        <f t="shared" si="2"/>
        <v>231</v>
      </c>
      <c r="CE8" s="194">
        <f t="shared" si="2"/>
        <v>237</v>
      </c>
      <c r="CF8" s="196">
        <f t="shared" si="2"/>
        <v>770</v>
      </c>
      <c r="CG8" s="196">
        <f t="shared" si="2"/>
        <v>2085</v>
      </c>
      <c r="CH8" s="135"/>
      <c r="CI8" s="135"/>
      <c r="CJ8" s="197">
        <f t="shared" ref="CJ8:EC8" si="3">SUM(CJ9:CJ18)</f>
        <v>7610</v>
      </c>
      <c r="CK8" s="198">
        <f t="shared" si="3"/>
        <v>4485</v>
      </c>
      <c r="CL8" s="198">
        <f t="shared" si="3"/>
        <v>7636</v>
      </c>
      <c r="CM8" s="198">
        <f t="shared" si="3"/>
        <v>12771</v>
      </c>
      <c r="CN8" s="199">
        <f t="shared" si="3"/>
        <v>2893</v>
      </c>
      <c r="CO8" s="200">
        <f t="shared" si="3"/>
        <v>7586</v>
      </c>
      <c r="CP8" s="201">
        <f t="shared" si="3"/>
        <v>4682</v>
      </c>
      <c r="CQ8" s="201">
        <f t="shared" si="3"/>
        <v>8041</v>
      </c>
      <c r="CR8" s="201">
        <f t="shared" si="3"/>
        <v>12682</v>
      </c>
      <c r="CS8" s="202">
        <f t="shared" si="3"/>
        <v>3916</v>
      </c>
      <c r="CT8" s="197">
        <f t="shared" si="3"/>
        <v>2802</v>
      </c>
      <c r="CU8" s="198">
        <f t="shared" si="3"/>
        <v>3332</v>
      </c>
      <c r="CV8" s="198">
        <f t="shared" si="3"/>
        <v>3664</v>
      </c>
      <c r="CW8" s="198">
        <f t="shared" si="3"/>
        <v>3705</v>
      </c>
      <c r="CX8" s="198">
        <f t="shared" si="3"/>
        <v>3194</v>
      </c>
      <c r="CY8" s="198">
        <f t="shared" si="3"/>
        <v>3034</v>
      </c>
      <c r="CZ8" s="198">
        <f t="shared" si="3"/>
        <v>2970</v>
      </c>
      <c r="DA8" s="198">
        <f t="shared" si="3"/>
        <v>2644</v>
      </c>
      <c r="DB8" s="198">
        <f t="shared" si="3"/>
        <v>2253</v>
      </c>
      <c r="DC8" s="198">
        <f t="shared" si="3"/>
        <v>1919</v>
      </c>
      <c r="DD8" s="198">
        <f t="shared" si="3"/>
        <v>1666</v>
      </c>
      <c r="DE8" s="198">
        <f t="shared" si="3"/>
        <v>1319</v>
      </c>
      <c r="DF8" s="198">
        <f t="shared" si="3"/>
        <v>976</v>
      </c>
      <c r="DG8" s="198">
        <f t="shared" si="3"/>
        <v>744</v>
      </c>
      <c r="DH8" s="198">
        <f t="shared" si="3"/>
        <v>502</v>
      </c>
      <c r="DI8" s="198">
        <f t="shared" si="3"/>
        <v>371</v>
      </c>
      <c r="DJ8" s="198">
        <f t="shared" si="3"/>
        <v>171</v>
      </c>
      <c r="DK8" s="199">
        <f t="shared" si="3"/>
        <v>129</v>
      </c>
      <c r="DL8" s="200">
        <f t="shared" si="3"/>
        <v>2608</v>
      </c>
      <c r="DM8" s="201">
        <f t="shared" si="3"/>
        <v>3411</v>
      </c>
      <c r="DN8" s="201">
        <f t="shared" si="3"/>
        <v>3872</v>
      </c>
      <c r="DO8" s="201">
        <f t="shared" si="3"/>
        <v>3872</v>
      </c>
      <c r="DP8" s="201">
        <f t="shared" si="3"/>
        <v>3413</v>
      </c>
      <c r="DQ8" s="201">
        <f t="shared" si="3"/>
        <v>3133</v>
      </c>
      <c r="DR8" s="201">
        <f t="shared" si="3"/>
        <v>2813</v>
      </c>
      <c r="DS8" s="201">
        <f t="shared" si="3"/>
        <v>2502</v>
      </c>
      <c r="DT8" s="201">
        <f t="shared" si="3"/>
        <v>2300</v>
      </c>
      <c r="DU8" s="201">
        <f t="shared" si="3"/>
        <v>1897</v>
      </c>
      <c r="DV8" s="201">
        <f t="shared" si="3"/>
        <v>1735</v>
      </c>
      <c r="DW8" s="201">
        <f t="shared" si="3"/>
        <v>1435</v>
      </c>
      <c r="DX8" s="201">
        <f t="shared" si="3"/>
        <v>1129</v>
      </c>
      <c r="DY8" s="201">
        <f t="shared" si="3"/>
        <v>885</v>
      </c>
      <c r="DZ8" s="201">
        <f t="shared" si="3"/>
        <v>732</v>
      </c>
      <c r="EA8" s="201">
        <f t="shared" si="3"/>
        <v>504</v>
      </c>
      <c r="EB8" s="201">
        <f t="shared" si="3"/>
        <v>412</v>
      </c>
      <c r="EC8" s="202">
        <f t="shared" si="3"/>
        <v>254</v>
      </c>
    </row>
    <row r="9" spans="1:133" x14ac:dyDescent="0.25">
      <c r="A9" s="33" t="s">
        <v>46</v>
      </c>
      <c r="B9" s="34" t="s">
        <v>45</v>
      </c>
      <c r="C9" s="1" t="s">
        <v>45</v>
      </c>
      <c r="D9" s="1" t="s">
        <v>47</v>
      </c>
      <c r="E9" s="67" t="s">
        <v>48</v>
      </c>
      <c r="F9" s="208">
        <f t="shared" ref="F9:F15" si="4">G9+AT9</f>
        <v>13062</v>
      </c>
      <c r="G9" s="209">
        <f t="shared" ref="G9:G15" si="5">SUM(H9:AO9)</f>
        <v>6452</v>
      </c>
      <c r="H9" s="203">
        <v>105</v>
      </c>
      <c r="I9" s="203">
        <v>107</v>
      </c>
      <c r="J9" s="203">
        <v>131</v>
      </c>
      <c r="K9" s="203">
        <v>125</v>
      </c>
      <c r="L9" s="203">
        <v>130</v>
      </c>
      <c r="M9" s="203">
        <v>142</v>
      </c>
      <c r="N9" s="203">
        <v>142</v>
      </c>
      <c r="O9" s="203">
        <v>174</v>
      </c>
      <c r="P9" s="203">
        <v>154</v>
      </c>
      <c r="Q9" s="203">
        <v>148</v>
      </c>
      <c r="R9" s="203">
        <v>154</v>
      </c>
      <c r="S9" s="203">
        <v>161</v>
      </c>
      <c r="T9" s="203">
        <v>142</v>
      </c>
      <c r="U9" s="203">
        <v>135</v>
      </c>
      <c r="V9" s="203">
        <v>145</v>
      </c>
      <c r="W9" s="203">
        <v>143</v>
      </c>
      <c r="X9" s="203">
        <v>149</v>
      </c>
      <c r="Y9" s="203">
        <v>146</v>
      </c>
      <c r="Z9" s="203">
        <v>170</v>
      </c>
      <c r="AA9" s="203">
        <v>124</v>
      </c>
      <c r="AB9" s="203">
        <v>606</v>
      </c>
      <c r="AC9" s="203">
        <v>549</v>
      </c>
      <c r="AD9" s="203">
        <v>492</v>
      </c>
      <c r="AE9" s="203">
        <v>431</v>
      </c>
      <c r="AF9" s="203">
        <v>354</v>
      </c>
      <c r="AG9" s="203">
        <v>295</v>
      </c>
      <c r="AH9" s="203">
        <v>269</v>
      </c>
      <c r="AI9" s="203">
        <v>219</v>
      </c>
      <c r="AJ9" s="203">
        <v>163</v>
      </c>
      <c r="AK9" s="203">
        <v>110</v>
      </c>
      <c r="AL9" s="203">
        <v>57</v>
      </c>
      <c r="AM9" s="203">
        <v>36</v>
      </c>
      <c r="AN9" s="203">
        <v>23</v>
      </c>
      <c r="AO9" s="203">
        <v>21</v>
      </c>
      <c r="AP9" s="37">
        <v>7</v>
      </c>
      <c r="AQ9" s="204">
        <v>52</v>
      </c>
      <c r="AR9" s="38">
        <v>53</v>
      </c>
      <c r="AS9" s="36">
        <v>179</v>
      </c>
      <c r="AT9" s="210">
        <f t="shared" ref="AT9:AT15" si="6">SUM(AU9:CB9)</f>
        <v>6610</v>
      </c>
      <c r="AU9" s="203">
        <v>100</v>
      </c>
      <c r="AV9" s="203">
        <v>95</v>
      </c>
      <c r="AW9" s="203">
        <v>118</v>
      </c>
      <c r="AX9" s="203">
        <v>102</v>
      </c>
      <c r="AY9" s="203">
        <v>145</v>
      </c>
      <c r="AZ9" s="203">
        <v>143</v>
      </c>
      <c r="BA9">
        <v>156</v>
      </c>
      <c r="BB9">
        <v>152</v>
      </c>
      <c r="BC9">
        <v>142</v>
      </c>
      <c r="BD9" s="205">
        <v>145</v>
      </c>
      <c r="BE9" s="203">
        <v>147</v>
      </c>
      <c r="BF9">
        <v>154</v>
      </c>
      <c r="BG9">
        <v>136</v>
      </c>
      <c r="BH9">
        <v>129</v>
      </c>
      <c r="BI9" s="205">
        <v>140</v>
      </c>
      <c r="BJ9" s="203">
        <v>144</v>
      </c>
      <c r="BK9">
        <v>156</v>
      </c>
      <c r="BL9">
        <v>169</v>
      </c>
      <c r="BM9">
        <v>154</v>
      </c>
      <c r="BN9" s="205">
        <v>124</v>
      </c>
      <c r="BO9" s="203">
        <v>599</v>
      </c>
      <c r="BP9" s="203">
        <v>534</v>
      </c>
      <c r="BQ9" s="203">
        <v>469</v>
      </c>
      <c r="BR9" s="203">
        <v>427</v>
      </c>
      <c r="BS9" s="203">
        <v>368</v>
      </c>
      <c r="BT9" s="203">
        <v>302</v>
      </c>
      <c r="BU9" s="203">
        <v>265</v>
      </c>
      <c r="BV9" s="203">
        <v>266</v>
      </c>
      <c r="BW9" s="203">
        <v>184</v>
      </c>
      <c r="BX9" s="203">
        <v>145</v>
      </c>
      <c r="BY9" s="203">
        <v>122</v>
      </c>
      <c r="BZ9" s="203">
        <v>82</v>
      </c>
      <c r="CA9" s="203">
        <v>56</v>
      </c>
      <c r="CB9" s="203">
        <v>40</v>
      </c>
      <c r="CC9" s="64">
        <v>3</v>
      </c>
      <c r="CD9" s="204">
        <v>63</v>
      </c>
      <c r="CE9" s="65">
        <v>37</v>
      </c>
      <c r="CF9" s="35">
        <v>144</v>
      </c>
      <c r="CG9" s="35">
        <v>440</v>
      </c>
      <c r="CH9" s="6"/>
      <c r="CI9" s="135"/>
      <c r="CJ9" s="64">
        <f t="shared" ref="CJ9:CJ15" si="7">SUM(H9:S9)</f>
        <v>1673</v>
      </c>
      <c r="CK9" s="6">
        <f t="shared" ref="CK9:CK15" si="8">SUM(T9:Y9)</f>
        <v>860</v>
      </c>
      <c r="CL9" s="6">
        <f t="shared" ref="CL9:CL15" si="9">SUM(Z9:AC9)</f>
        <v>1449</v>
      </c>
      <c r="CM9" s="6">
        <f t="shared" ref="CM9:CM15" si="10">SUM(AD9:AI9)</f>
        <v>2060</v>
      </c>
      <c r="CN9" s="65">
        <f t="shared" ref="CN9:CN15" si="11">SUM(AJ9:AO9)</f>
        <v>410</v>
      </c>
      <c r="CO9" s="206">
        <f t="shared" ref="CO9:CO15" si="12">SUM(AU9:BF9)</f>
        <v>1599</v>
      </c>
      <c r="CP9" s="135">
        <f t="shared" ref="CP9:CP15" si="13">SUM(BG9:BL9)</f>
        <v>874</v>
      </c>
      <c r="CQ9" s="135">
        <f t="shared" ref="CQ9:CQ15" si="14">SUM(BM9:BP9)</f>
        <v>1411</v>
      </c>
      <c r="CR9" s="135">
        <f t="shared" ref="CR9:CR15" si="15">SUM(BQ9:BV9)</f>
        <v>2097</v>
      </c>
      <c r="CS9" s="207">
        <f t="shared" ref="CS9:CS15" si="16">SUM(BW9:CB9)</f>
        <v>629</v>
      </c>
      <c r="CT9" s="206">
        <f t="shared" ref="CT9:CT15" si="17">SUM(H9:L9)</f>
        <v>598</v>
      </c>
      <c r="CU9" s="135">
        <f t="shared" ref="CU9:CU15" si="18">SUM(M9:Q9)</f>
        <v>760</v>
      </c>
      <c r="CV9" s="135">
        <f t="shared" ref="CV9:CV15" si="19">SUM(R9:V9)</f>
        <v>737</v>
      </c>
      <c r="CW9" s="135">
        <f t="shared" ref="CW9:CW15" si="20">SUM(W9:AA9)</f>
        <v>732</v>
      </c>
      <c r="CX9" s="135">
        <f t="shared" ref="CX9:CX15" si="21">AB9</f>
        <v>606</v>
      </c>
      <c r="CY9" s="135">
        <f t="shared" ref="CY9:CY15" si="22">AC9</f>
        <v>549</v>
      </c>
      <c r="CZ9" s="135">
        <f t="shared" ref="CZ9:CZ15" si="23">AD9</f>
        <v>492</v>
      </c>
      <c r="DA9" s="135">
        <f t="shared" ref="DA9:DA15" si="24">AE9</f>
        <v>431</v>
      </c>
      <c r="DB9" s="135">
        <f t="shared" ref="DB9:DB15" si="25">AF9</f>
        <v>354</v>
      </c>
      <c r="DC9" s="135">
        <f t="shared" ref="DC9:DC15" si="26">AG9</f>
        <v>295</v>
      </c>
      <c r="DD9" s="135">
        <f t="shared" ref="DD9:DD15" si="27">AH9</f>
        <v>269</v>
      </c>
      <c r="DE9" s="135">
        <f t="shared" ref="DE9:DE15" si="28">AI9</f>
        <v>219</v>
      </c>
      <c r="DF9" s="135">
        <f t="shared" ref="DF9:DF15" si="29">AJ9</f>
        <v>163</v>
      </c>
      <c r="DG9" s="135">
        <f t="shared" ref="DG9:DG15" si="30">AK9</f>
        <v>110</v>
      </c>
      <c r="DH9" s="135">
        <f t="shared" ref="DH9:DH15" si="31">AL9</f>
        <v>57</v>
      </c>
      <c r="DI9" s="135">
        <f t="shared" ref="DI9:DI15" si="32">AM9</f>
        <v>36</v>
      </c>
      <c r="DJ9" s="135">
        <f t="shared" ref="DJ9:DJ15" si="33">AN9</f>
        <v>23</v>
      </c>
      <c r="DK9" s="207">
        <f t="shared" ref="DK9:DK15" si="34">AO9</f>
        <v>21</v>
      </c>
      <c r="DL9" s="206">
        <f t="shared" ref="DL9:DL15" si="35">SUM(AU9:AY9)</f>
        <v>560</v>
      </c>
      <c r="DM9" s="135">
        <f t="shared" ref="DM9:DM15" si="36">SUM(AZ9:BD9)</f>
        <v>738</v>
      </c>
      <c r="DN9" s="135">
        <f t="shared" ref="DN9:DN15" si="37">SUM(BE9:BI9)</f>
        <v>706</v>
      </c>
      <c r="DO9" s="135">
        <f t="shared" ref="DO9:DO15" si="38">SUM(BJ9:BN9)</f>
        <v>747</v>
      </c>
      <c r="DP9" s="135">
        <f t="shared" ref="DP9:DP15" si="39">BO9</f>
        <v>599</v>
      </c>
      <c r="DQ9" s="135">
        <f t="shared" ref="DQ9:DQ15" si="40">BP9</f>
        <v>534</v>
      </c>
      <c r="DR9" s="135">
        <f t="shared" ref="DR9:DR15" si="41">BQ9</f>
        <v>469</v>
      </c>
      <c r="DS9" s="135">
        <f t="shared" ref="DS9:DS15" si="42">BR9</f>
        <v>427</v>
      </c>
      <c r="DT9" s="135">
        <f t="shared" ref="DT9:DT15" si="43">BS9</f>
        <v>368</v>
      </c>
      <c r="DU9" s="135">
        <f t="shared" ref="DU9:DU15" si="44">BT9</f>
        <v>302</v>
      </c>
      <c r="DV9" s="135">
        <f t="shared" ref="DV9:DV15" si="45">BU9</f>
        <v>265</v>
      </c>
      <c r="DW9" s="135">
        <f t="shared" ref="DW9:DW15" si="46">BV9</f>
        <v>266</v>
      </c>
      <c r="DX9" s="135">
        <f t="shared" ref="DX9:DX15" si="47">BW9</f>
        <v>184</v>
      </c>
      <c r="DY9" s="135">
        <f t="shared" ref="DY9:DY15" si="48">BX9</f>
        <v>145</v>
      </c>
      <c r="DZ9" s="135">
        <f t="shared" ref="DZ9:DZ15" si="49">BY9</f>
        <v>122</v>
      </c>
      <c r="EA9" s="135">
        <f t="shared" ref="EA9:EA15" si="50">BZ9</f>
        <v>82</v>
      </c>
      <c r="EB9" s="135">
        <f t="shared" ref="EB9:EB15" si="51">CA9</f>
        <v>56</v>
      </c>
      <c r="EC9" s="207">
        <f t="shared" ref="EC9:EC15" si="52">CB9</f>
        <v>40</v>
      </c>
    </row>
    <row r="10" spans="1:133" x14ac:dyDescent="0.25">
      <c r="A10" s="33" t="s">
        <v>49</v>
      </c>
      <c r="B10" s="34" t="s">
        <v>45</v>
      </c>
      <c r="C10" s="1" t="s">
        <v>45</v>
      </c>
      <c r="D10" s="1" t="s">
        <v>47</v>
      </c>
      <c r="E10" s="67" t="s">
        <v>50</v>
      </c>
      <c r="F10" s="208">
        <f t="shared" si="4"/>
        <v>2299</v>
      </c>
      <c r="G10" s="209">
        <f t="shared" si="5"/>
        <v>1114</v>
      </c>
      <c r="H10" s="203">
        <v>17</v>
      </c>
      <c r="I10" s="203">
        <v>16</v>
      </c>
      <c r="J10" s="203">
        <v>18</v>
      </c>
      <c r="K10" s="203">
        <v>9</v>
      </c>
      <c r="L10" s="203">
        <v>16</v>
      </c>
      <c r="M10" s="203">
        <v>18</v>
      </c>
      <c r="N10" s="203">
        <v>13</v>
      </c>
      <c r="O10" s="203">
        <v>13</v>
      </c>
      <c r="P10" s="203">
        <v>13</v>
      </c>
      <c r="Q10" s="203">
        <v>11</v>
      </c>
      <c r="R10" s="203">
        <v>13</v>
      </c>
      <c r="S10" s="203">
        <v>18</v>
      </c>
      <c r="T10" s="203">
        <v>25</v>
      </c>
      <c r="U10" s="203">
        <v>18</v>
      </c>
      <c r="V10" s="203">
        <v>20</v>
      </c>
      <c r="W10" s="203">
        <v>12</v>
      </c>
      <c r="X10" s="203">
        <v>20</v>
      </c>
      <c r="Y10" s="203">
        <v>20</v>
      </c>
      <c r="Z10" s="203">
        <v>19</v>
      </c>
      <c r="AA10" s="203">
        <v>10</v>
      </c>
      <c r="AB10" s="203">
        <v>115</v>
      </c>
      <c r="AC10" s="203">
        <v>110</v>
      </c>
      <c r="AD10" s="203">
        <v>118</v>
      </c>
      <c r="AE10" s="203">
        <v>102</v>
      </c>
      <c r="AF10" s="203">
        <v>81</v>
      </c>
      <c r="AG10" s="203">
        <v>80</v>
      </c>
      <c r="AH10" s="203">
        <v>53</v>
      </c>
      <c r="AI10" s="203">
        <v>51</v>
      </c>
      <c r="AJ10" s="203">
        <v>26</v>
      </c>
      <c r="AK10" s="203">
        <v>26</v>
      </c>
      <c r="AL10" s="203">
        <v>10</v>
      </c>
      <c r="AM10" s="203">
        <v>12</v>
      </c>
      <c r="AN10" s="203">
        <v>7</v>
      </c>
      <c r="AO10" s="203">
        <v>4</v>
      </c>
      <c r="AP10" s="37">
        <v>0</v>
      </c>
      <c r="AQ10" s="204">
        <v>4</v>
      </c>
      <c r="AR10" s="38">
        <v>13</v>
      </c>
      <c r="AS10" s="36">
        <v>25</v>
      </c>
      <c r="AT10" s="210">
        <f t="shared" si="6"/>
        <v>1185</v>
      </c>
      <c r="AU10" s="203">
        <v>19</v>
      </c>
      <c r="AV10" s="203">
        <v>19</v>
      </c>
      <c r="AW10" s="203">
        <v>19</v>
      </c>
      <c r="AX10" s="203">
        <v>16</v>
      </c>
      <c r="AY10" s="203">
        <v>15</v>
      </c>
      <c r="AZ10" s="203">
        <v>10</v>
      </c>
      <c r="BA10">
        <v>21</v>
      </c>
      <c r="BB10">
        <v>13</v>
      </c>
      <c r="BC10">
        <v>19</v>
      </c>
      <c r="BD10" s="205">
        <v>15</v>
      </c>
      <c r="BE10" s="203">
        <v>13</v>
      </c>
      <c r="BF10">
        <v>18</v>
      </c>
      <c r="BG10">
        <v>25</v>
      </c>
      <c r="BH10">
        <v>18</v>
      </c>
      <c r="BI10" s="205">
        <v>20</v>
      </c>
      <c r="BJ10" s="203">
        <v>23</v>
      </c>
      <c r="BK10">
        <v>19</v>
      </c>
      <c r="BL10">
        <v>18</v>
      </c>
      <c r="BM10">
        <v>25</v>
      </c>
      <c r="BN10" s="205">
        <v>17</v>
      </c>
      <c r="BO10" s="203">
        <v>109</v>
      </c>
      <c r="BP10" s="203">
        <v>106</v>
      </c>
      <c r="BQ10" s="203">
        <v>97</v>
      </c>
      <c r="BR10" s="203">
        <v>82</v>
      </c>
      <c r="BS10" s="203">
        <v>87</v>
      </c>
      <c r="BT10" s="203">
        <v>64</v>
      </c>
      <c r="BU10" s="203">
        <v>75</v>
      </c>
      <c r="BV10" s="203">
        <v>56</v>
      </c>
      <c r="BW10" s="203">
        <v>51</v>
      </c>
      <c r="BX10" s="203">
        <v>30</v>
      </c>
      <c r="BY10" s="203">
        <v>28</v>
      </c>
      <c r="BZ10" s="203">
        <v>19</v>
      </c>
      <c r="CA10" s="203">
        <v>10</v>
      </c>
      <c r="CB10" s="203">
        <v>9</v>
      </c>
      <c r="CC10" s="64">
        <v>0</v>
      </c>
      <c r="CD10" s="204">
        <v>10</v>
      </c>
      <c r="CE10" s="65">
        <v>10</v>
      </c>
      <c r="CF10" s="35">
        <v>26</v>
      </c>
      <c r="CG10" s="35">
        <v>51</v>
      </c>
      <c r="CH10" s="6"/>
      <c r="CI10" s="135"/>
      <c r="CJ10" s="64">
        <f t="shared" si="7"/>
        <v>175</v>
      </c>
      <c r="CK10" s="6">
        <f t="shared" si="8"/>
        <v>115</v>
      </c>
      <c r="CL10" s="6">
        <f t="shared" si="9"/>
        <v>254</v>
      </c>
      <c r="CM10" s="6">
        <f t="shared" si="10"/>
        <v>485</v>
      </c>
      <c r="CN10" s="65">
        <f t="shared" si="11"/>
        <v>85</v>
      </c>
      <c r="CO10" s="206">
        <f t="shared" si="12"/>
        <v>197</v>
      </c>
      <c r="CP10" s="135">
        <f t="shared" si="13"/>
        <v>123</v>
      </c>
      <c r="CQ10" s="135">
        <f t="shared" si="14"/>
        <v>257</v>
      </c>
      <c r="CR10" s="135">
        <f t="shared" si="15"/>
        <v>461</v>
      </c>
      <c r="CS10" s="207">
        <f t="shared" si="16"/>
        <v>147</v>
      </c>
      <c r="CT10" s="206">
        <f t="shared" si="17"/>
        <v>76</v>
      </c>
      <c r="CU10" s="135">
        <f t="shared" si="18"/>
        <v>68</v>
      </c>
      <c r="CV10" s="135">
        <f t="shared" si="19"/>
        <v>94</v>
      </c>
      <c r="CW10" s="135">
        <f t="shared" si="20"/>
        <v>81</v>
      </c>
      <c r="CX10" s="135">
        <f t="shared" si="21"/>
        <v>115</v>
      </c>
      <c r="CY10" s="135">
        <f t="shared" si="22"/>
        <v>110</v>
      </c>
      <c r="CZ10" s="135">
        <f t="shared" si="23"/>
        <v>118</v>
      </c>
      <c r="DA10" s="135">
        <f t="shared" si="24"/>
        <v>102</v>
      </c>
      <c r="DB10" s="135">
        <f t="shared" si="25"/>
        <v>81</v>
      </c>
      <c r="DC10" s="135">
        <f t="shared" si="26"/>
        <v>80</v>
      </c>
      <c r="DD10" s="135">
        <f t="shared" si="27"/>
        <v>53</v>
      </c>
      <c r="DE10" s="135">
        <f t="shared" si="28"/>
        <v>51</v>
      </c>
      <c r="DF10" s="135">
        <f t="shared" si="29"/>
        <v>26</v>
      </c>
      <c r="DG10" s="135">
        <f t="shared" si="30"/>
        <v>26</v>
      </c>
      <c r="DH10" s="135">
        <f t="shared" si="31"/>
        <v>10</v>
      </c>
      <c r="DI10" s="135">
        <f t="shared" si="32"/>
        <v>12</v>
      </c>
      <c r="DJ10" s="135">
        <f t="shared" si="33"/>
        <v>7</v>
      </c>
      <c r="DK10" s="207">
        <f t="shared" si="34"/>
        <v>4</v>
      </c>
      <c r="DL10" s="206">
        <f t="shared" si="35"/>
        <v>88</v>
      </c>
      <c r="DM10" s="135">
        <f t="shared" si="36"/>
        <v>78</v>
      </c>
      <c r="DN10" s="135">
        <f t="shared" si="37"/>
        <v>94</v>
      </c>
      <c r="DO10" s="135">
        <f t="shared" si="38"/>
        <v>102</v>
      </c>
      <c r="DP10" s="135">
        <f t="shared" si="39"/>
        <v>109</v>
      </c>
      <c r="DQ10" s="135">
        <f t="shared" si="40"/>
        <v>106</v>
      </c>
      <c r="DR10" s="135">
        <f t="shared" si="41"/>
        <v>97</v>
      </c>
      <c r="DS10" s="135">
        <f t="shared" si="42"/>
        <v>82</v>
      </c>
      <c r="DT10" s="135">
        <f t="shared" si="43"/>
        <v>87</v>
      </c>
      <c r="DU10" s="135">
        <f t="shared" si="44"/>
        <v>64</v>
      </c>
      <c r="DV10" s="135">
        <f t="shared" si="45"/>
        <v>75</v>
      </c>
      <c r="DW10" s="135">
        <f t="shared" si="46"/>
        <v>56</v>
      </c>
      <c r="DX10" s="135">
        <f t="shared" si="47"/>
        <v>51</v>
      </c>
      <c r="DY10" s="135">
        <f t="shared" si="48"/>
        <v>30</v>
      </c>
      <c r="DZ10" s="135">
        <f t="shared" si="49"/>
        <v>28</v>
      </c>
      <c r="EA10" s="135">
        <f t="shared" si="50"/>
        <v>19</v>
      </c>
      <c r="EB10" s="135">
        <f t="shared" si="51"/>
        <v>10</v>
      </c>
      <c r="EC10" s="207">
        <f t="shared" si="52"/>
        <v>9</v>
      </c>
    </row>
    <row r="11" spans="1:133" x14ac:dyDescent="0.25">
      <c r="A11" s="33" t="s">
        <v>51</v>
      </c>
      <c r="B11" s="34" t="s">
        <v>45</v>
      </c>
      <c r="C11" s="1" t="s">
        <v>45</v>
      </c>
      <c r="D11" s="1" t="s">
        <v>47</v>
      </c>
      <c r="E11" s="67" t="s">
        <v>52</v>
      </c>
      <c r="F11" s="208">
        <f t="shared" si="4"/>
        <v>8673</v>
      </c>
      <c r="G11" s="209">
        <f t="shared" si="5"/>
        <v>4297</v>
      </c>
      <c r="H11" s="203">
        <v>43</v>
      </c>
      <c r="I11" s="203">
        <v>44</v>
      </c>
      <c r="J11" s="203">
        <v>48</v>
      </c>
      <c r="K11" s="203">
        <v>51</v>
      </c>
      <c r="L11" s="203">
        <v>44</v>
      </c>
      <c r="M11" s="203">
        <v>49</v>
      </c>
      <c r="N11" s="203">
        <v>76</v>
      </c>
      <c r="O11" s="203">
        <v>89</v>
      </c>
      <c r="P11" s="203">
        <v>101</v>
      </c>
      <c r="Q11" s="203">
        <v>89</v>
      </c>
      <c r="R11" s="203">
        <v>80</v>
      </c>
      <c r="S11" s="203">
        <v>84</v>
      </c>
      <c r="T11" s="203">
        <v>98</v>
      </c>
      <c r="U11" s="203">
        <v>88</v>
      </c>
      <c r="V11" s="203">
        <v>113</v>
      </c>
      <c r="W11" s="203">
        <v>93</v>
      </c>
      <c r="X11" s="203">
        <v>109</v>
      </c>
      <c r="Y11" s="203">
        <v>112</v>
      </c>
      <c r="Z11" s="203">
        <v>92</v>
      </c>
      <c r="AA11" s="203">
        <v>89</v>
      </c>
      <c r="AB11" s="203">
        <v>393</v>
      </c>
      <c r="AC11" s="203">
        <v>345</v>
      </c>
      <c r="AD11" s="203">
        <v>297</v>
      </c>
      <c r="AE11" s="203">
        <v>300</v>
      </c>
      <c r="AF11" s="203">
        <v>241</v>
      </c>
      <c r="AG11" s="203">
        <v>244</v>
      </c>
      <c r="AH11" s="203">
        <v>240</v>
      </c>
      <c r="AI11" s="203">
        <v>177</v>
      </c>
      <c r="AJ11" s="203">
        <v>143</v>
      </c>
      <c r="AK11" s="203">
        <v>131</v>
      </c>
      <c r="AL11" s="203">
        <v>90</v>
      </c>
      <c r="AM11" s="203">
        <v>55</v>
      </c>
      <c r="AN11" s="203">
        <v>29</v>
      </c>
      <c r="AO11" s="203">
        <v>20</v>
      </c>
      <c r="AP11" s="37">
        <v>3</v>
      </c>
      <c r="AQ11" s="204">
        <v>16</v>
      </c>
      <c r="AR11" s="38">
        <v>27</v>
      </c>
      <c r="AS11" s="36">
        <v>76</v>
      </c>
      <c r="AT11" s="210">
        <f t="shared" si="6"/>
        <v>4376</v>
      </c>
      <c r="AU11" s="203">
        <v>41</v>
      </c>
      <c r="AV11" s="203">
        <v>30</v>
      </c>
      <c r="AW11" s="203">
        <v>37</v>
      </c>
      <c r="AX11" s="203">
        <v>43</v>
      </c>
      <c r="AY11" s="203">
        <v>43</v>
      </c>
      <c r="AZ11" s="203">
        <v>46</v>
      </c>
      <c r="BA11">
        <v>79</v>
      </c>
      <c r="BB11">
        <v>84</v>
      </c>
      <c r="BC11">
        <v>76</v>
      </c>
      <c r="BD11" s="205">
        <v>91</v>
      </c>
      <c r="BE11" s="203">
        <v>72</v>
      </c>
      <c r="BF11">
        <v>75</v>
      </c>
      <c r="BG11">
        <v>88</v>
      </c>
      <c r="BH11">
        <v>79</v>
      </c>
      <c r="BI11" s="205">
        <v>99</v>
      </c>
      <c r="BJ11" s="203">
        <v>92</v>
      </c>
      <c r="BK11">
        <v>92</v>
      </c>
      <c r="BL11">
        <v>97</v>
      </c>
      <c r="BM11">
        <v>76</v>
      </c>
      <c r="BN11" s="205">
        <v>97</v>
      </c>
      <c r="BO11" s="203">
        <v>409</v>
      </c>
      <c r="BP11" s="203">
        <v>386</v>
      </c>
      <c r="BQ11" s="203">
        <v>323</v>
      </c>
      <c r="BR11" s="203">
        <v>289</v>
      </c>
      <c r="BS11" s="203">
        <v>292</v>
      </c>
      <c r="BT11" s="203">
        <v>256</v>
      </c>
      <c r="BU11" s="203">
        <v>235</v>
      </c>
      <c r="BV11" s="203">
        <v>198</v>
      </c>
      <c r="BW11" s="203">
        <v>143</v>
      </c>
      <c r="BX11" s="203">
        <v>107</v>
      </c>
      <c r="BY11" s="203">
        <v>120</v>
      </c>
      <c r="BZ11" s="203">
        <v>74</v>
      </c>
      <c r="CA11" s="203">
        <v>71</v>
      </c>
      <c r="CB11" s="203">
        <v>36</v>
      </c>
      <c r="CC11" s="64">
        <v>0</v>
      </c>
      <c r="CD11" s="204">
        <v>18</v>
      </c>
      <c r="CE11" s="65">
        <v>23</v>
      </c>
      <c r="CF11" s="35">
        <v>62</v>
      </c>
      <c r="CG11" s="35">
        <v>180</v>
      </c>
      <c r="CH11" s="6"/>
      <c r="CI11" s="135"/>
      <c r="CJ11" s="64">
        <f t="shared" si="7"/>
        <v>798</v>
      </c>
      <c r="CK11" s="6">
        <f t="shared" si="8"/>
        <v>613</v>
      </c>
      <c r="CL11" s="6">
        <f t="shared" si="9"/>
        <v>919</v>
      </c>
      <c r="CM11" s="6">
        <f t="shared" si="10"/>
        <v>1499</v>
      </c>
      <c r="CN11" s="65">
        <f t="shared" si="11"/>
        <v>468</v>
      </c>
      <c r="CO11" s="206">
        <f t="shared" si="12"/>
        <v>717</v>
      </c>
      <c r="CP11" s="135">
        <f t="shared" si="13"/>
        <v>547</v>
      </c>
      <c r="CQ11" s="135">
        <f t="shared" si="14"/>
        <v>968</v>
      </c>
      <c r="CR11" s="135">
        <f t="shared" si="15"/>
        <v>1593</v>
      </c>
      <c r="CS11" s="207">
        <f t="shared" si="16"/>
        <v>551</v>
      </c>
      <c r="CT11" s="206">
        <f t="shared" si="17"/>
        <v>230</v>
      </c>
      <c r="CU11" s="135">
        <f t="shared" si="18"/>
        <v>404</v>
      </c>
      <c r="CV11" s="135">
        <f t="shared" si="19"/>
        <v>463</v>
      </c>
      <c r="CW11" s="135">
        <f t="shared" si="20"/>
        <v>495</v>
      </c>
      <c r="CX11" s="135">
        <f t="shared" si="21"/>
        <v>393</v>
      </c>
      <c r="CY11" s="135">
        <f t="shared" si="22"/>
        <v>345</v>
      </c>
      <c r="CZ11" s="135">
        <f t="shared" si="23"/>
        <v>297</v>
      </c>
      <c r="DA11" s="135">
        <f t="shared" si="24"/>
        <v>300</v>
      </c>
      <c r="DB11" s="135">
        <f t="shared" si="25"/>
        <v>241</v>
      </c>
      <c r="DC11" s="135">
        <f t="shared" si="26"/>
        <v>244</v>
      </c>
      <c r="DD11" s="135">
        <f t="shared" si="27"/>
        <v>240</v>
      </c>
      <c r="DE11" s="135">
        <f t="shared" si="28"/>
        <v>177</v>
      </c>
      <c r="DF11" s="135">
        <f t="shared" si="29"/>
        <v>143</v>
      </c>
      <c r="DG11" s="135">
        <f t="shared" si="30"/>
        <v>131</v>
      </c>
      <c r="DH11" s="135">
        <f t="shared" si="31"/>
        <v>90</v>
      </c>
      <c r="DI11" s="135">
        <f t="shared" si="32"/>
        <v>55</v>
      </c>
      <c r="DJ11" s="135">
        <f t="shared" si="33"/>
        <v>29</v>
      </c>
      <c r="DK11" s="207">
        <f t="shared" si="34"/>
        <v>20</v>
      </c>
      <c r="DL11" s="206">
        <f t="shared" si="35"/>
        <v>194</v>
      </c>
      <c r="DM11" s="135">
        <f t="shared" si="36"/>
        <v>376</v>
      </c>
      <c r="DN11" s="135">
        <f t="shared" si="37"/>
        <v>413</v>
      </c>
      <c r="DO11" s="135">
        <f t="shared" si="38"/>
        <v>454</v>
      </c>
      <c r="DP11" s="135">
        <f t="shared" si="39"/>
        <v>409</v>
      </c>
      <c r="DQ11" s="135">
        <f t="shared" si="40"/>
        <v>386</v>
      </c>
      <c r="DR11" s="135">
        <f t="shared" si="41"/>
        <v>323</v>
      </c>
      <c r="DS11" s="135">
        <f t="shared" si="42"/>
        <v>289</v>
      </c>
      <c r="DT11" s="135">
        <f t="shared" si="43"/>
        <v>292</v>
      </c>
      <c r="DU11" s="135">
        <f t="shared" si="44"/>
        <v>256</v>
      </c>
      <c r="DV11" s="135">
        <f t="shared" si="45"/>
        <v>235</v>
      </c>
      <c r="DW11" s="135">
        <f t="shared" si="46"/>
        <v>198</v>
      </c>
      <c r="DX11" s="135">
        <f t="shared" si="47"/>
        <v>143</v>
      </c>
      <c r="DY11" s="135">
        <f t="shared" si="48"/>
        <v>107</v>
      </c>
      <c r="DZ11" s="135">
        <f t="shared" si="49"/>
        <v>120</v>
      </c>
      <c r="EA11" s="135">
        <f t="shared" si="50"/>
        <v>74</v>
      </c>
      <c r="EB11" s="135">
        <f t="shared" si="51"/>
        <v>71</v>
      </c>
      <c r="EC11" s="207">
        <f t="shared" si="52"/>
        <v>36</v>
      </c>
    </row>
    <row r="12" spans="1:133" x14ac:dyDescent="0.25">
      <c r="A12" s="33" t="s">
        <v>55</v>
      </c>
      <c r="B12" s="34" t="s">
        <v>45</v>
      </c>
      <c r="C12" s="1" t="s">
        <v>45</v>
      </c>
      <c r="D12" s="1" t="s">
        <v>47</v>
      </c>
      <c r="E12" s="67" t="s">
        <v>56</v>
      </c>
      <c r="F12" s="208">
        <f t="shared" si="4"/>
        <v>4405</v>
      </c>
      <c r="G12" s="209">
        <f t="shared" si="5"/>
        <v>2185</v>
      </c>
      <c r="H12" s="203">
        <v>34</v>
      </c>
      <c r="I12" s="203">
        <v>35</v>
      </c>
      <c r="J12" s="203">
        <v>35</v>
      </c>
      <c r="K12" s="203">
        <v>41</v>
      </c>
      <c r="L12" s="203">
        <v>33</v>
      </c>
      <c r="M12" s="203">
        <v>33</v>
      </c>
      <c r="N12" s="203">
        <v>53</v>
      </c>
      <c r="O12" s="203">
        <v>35</v>
      </c>
      <c r="P12" s="203">
        <v>44</v>
      </c>
      <c r="Q12" s="203">
        <v>44</v>
      </c>
      <c r="R12" s="203">
        <v>35</v>
      </c>
      <c r="S12" s="203">
        <v>55</v>
      </c>
      <c r="T12" s="203">
        <v>37</v>
      </c>
      <c r="U12" s="203">
        <v>46</v>
      </c>
      <c r="V12" s="203">
        <v>46</v>
      </c>
      <c r="W12" s="203">
        <v>46</v>
      </c>
      <c r="X12" s="203">
        <v>46</v>
      </c>
      <c r="Y12" s="203">
        <v>45</v>
      </c>
      <c r="Z12" s="203">
        <v>46</v>
      </c>
      <c r="AA12" s="203">
        <v>58</v>
      </c>
      <c r="AB12" s="203">
        <v>221</v>
      </c>
      <c r="AC12" s="203">
        <v>201</v>
      </c>
      <c r="AD12" s="203">
        <v>169</v>
      </c>
      <c r="AE12" s="203">
        <v>162</v>
      </c>
      <c r="AF12" s="203">
        <v>146</v>
      </c>
      <c r="AG12" s="203">
        <v>100</v>
      </c>
      <c r="AH12" s="203">
        <v>94</v>
      </c>
      <c r="AI12" s="203">
        <v>69</v>
      </c>
      <c r="AJ12" s="203">
        <v>74</v>
      </c>
      <c r="AK12" s="203">
        <v>43</v>
      </c>
      <c r="AL12" s="203">
        <v>28</v>
      </c>
      <c r="AM12" s="203">
        <v>22</v>
      </c>
      <c r="AN12" s="203">
        <v>6</v>
      </c>
      <c r="AO12" s="203">
        <v>3</v>
      </c>
      <c r="AP12" s="37">
        <v>0</v>
      </c>
      <c r="AQ12" s="204">
        <v>17</v>
      </c>
      <c r="AR12" s="38">
        <v>17</v>
      </c>
      <c r="AS12" s="36">
        <v>48</v>
      </c>
      <c r="AT12" s="210">
        <f t="shared" si="6"/>
        <v>2220</v>
      </c>
      <c r="AU12" s="203">
        <v>37</v>
      </c>
      <c r="AV12" s="203">
        <v>30</v>
      </c>
      <c r="AW12" s="203">
        <v>36</v>
      </c>
      <c r="AX12" s="203">
        <v>22</v>
      </c>
      <c r="AY12" s="203">
        <v>27</v>
      </c>
      <c r="AZ12" s="203">
        <v>33</v>
      </c>
      <c r="BA12">
        <v>54</v>
      </c>
      <c r="BB12">
        <v>42</v>
      </c>
      <c r="BC12">
        <v>41</v>
      </c>
      <c r="BD12" s="205">
        <v>40</v>
      </c>
      <c r="BE12" s="203">
        <v>39</v>
      </c>
      <c r="BF12">
        <v>63</v>
      </c>
      <c r="BG12">
        <v>41</v>
      </c>
      <c r="BH12">
        <v>52</v>
      </c>
      <c r="BI12" s="205">
        <v>53</v>
      </c>
      <c r="BJ12" s="203">
        <v>49</v>
      </c>
      <c r="BK12">
        <v>49</v>
      </c>
      <c r="BL12">
        <v>53</v>
      </c>
      <c r="BM12">
        <v>46</v>
      </c>
      <c r="BN12" s="205">
        <v>46</v>
      </c>
      <c r="BO12" s="203">
        <v>231</v>
      </c>
      <c r="BP12" s="203">
        <v>181</v>
      </c>
      <c r="BQ12" s="203">
        <v>155</v>
      </c>
      <c r="BR12" s="203">
        <v>157</v>
      </c>
      <c r="BS12" s="203">
        <v>120</v>
      </c>
      <c r="BT12" s="203">
        <v>123</v>
      </c>
      <c r="BU12" s="203">
        <v>82</v>
      </c>
      <c r="BV12" s="203">
        <v>86</v>
      </c>
      <c r="BW12" s="203">
        <v>69</v>
      </c>
      <c r="BX12" s="203">
        <v>65</v>
      </c>
      <c r="BY12" s="203">
        <v>51</v>
      </c>
      <c r="BZ12" s="203">
        <v>20</v>
      </c>
      <c r="CA12" s="203">
        <v>16</v>
      </c>
      <c r="CB12" s="203">
        <v>11</v>
      </c>
      <c r="CC12" s="64">
        <v>0</v>
      </c>
      <c r="CD12" s="204">
        <v>8</v>
      </c>
      <c r="CE12" s="65">
        <v>29</v>
      </c>
      <c r="CF12" s="35">
        <v>61</v>
      </c>
      <c r="CG12" s="35">
        <v>102</v>
      </c>
      <c r="CH12" s="6"/>
      <c r="CI12" s="135"/>
      <c r="CJ12" s="64">
        <f t="shared" si="7"/>
        <v>477</v>
      </c>
      <c r="CK12" s="6">
        <f t="shared" si="8"/>
        <v>266</v>
      </c>
      <c r="CL12" s="6">
        <f t="shared" si="9"/>
        <v>526</v>
      </c>
      <c r="CM12" s="6">
        <f t="shared" si="10"/>
        <v>740</v>
      </c>
      <c r="CN12" s="65">
        <f t="shared" si="11"/>
        <v>176</v>
      </c>
      <c r="CO12" s="206">
        <f t="shared" si="12"/>
        <v>464</v>
      </c>
      <c r="CP12" s="135">
        <f t="shared" si="13"/>
        <v>297</v>
      </c>
      <c r="CQ12" s="135">
        <f t="shared" si="14"/>
        <v>504</v>
      </c>
      <c r="CR12" s="135">
        <f t="shared" si="15"/>
        <v>723</v>
      </c>
      <c r="CS12" s="207">
        <f t="shared" si="16"/>
        <v>232</v>
      </c>
      <c r="CT12" s="206">
        <f t="shared" si="17"/>
        <v>178</v>
      </c>
      <c r="CU12" s="135">
        <f t="shared" si="18"/>
        <v>209</v>
      </c>
      <c r="CV12" s="135">
        <f t="shared" si="19"/>
        <v>219</v>
      </c>
      <c r="CW12" s="135">
        <f t="shared" si="20"/>
        <v>241</v>
      </c>
      <c r="CX12" s="135">
        <f t="shared" si="21"/>
        <v>221</v>
      </c>
      <c r="CY12" s="135">
        <f t="shared" si="22"/>
        <v>201</v>
      </c>
      <c r="CZ12" s="135">
        <f t="shared" si="23"/>
        <v>169</v>
      </c>
      <c r="DA12" s="135">
        <f t="shared" si="24"/>
        <v>162</v>
      </c>
      <c r="DB12" s="135">
        <f t="shared" si="25"/>
        <v>146</v>
      </c>
      <c r="DC12" s="135">
        <f t="shared" si="26"/>
        <v>100</v>
      </c>
      <c r="DD12" s="135">
        <f t="shared" si="27"/>
        <v>94</v>
      </c>
      <c r="DE12" s="135">
        <f t="shared" si="28"/>
        <v>69</v>
      </c>
      <c r="DF12" s="135">
        <f t="shared" si="29"/>
        <v>74</v>
      </c>
      <c r="DG12" s="135">
        <f t="shared" si="30"/>
        <v>43</v>
      </c>
      <c r="DH12" s="135">
        <f t="shared" si="31"/>
        <v>28</v>
      </c>
      <c r="DI12" s="135">
        <f t="shared" si="32"/>
        <v>22</v>
      </c>
      <c r="DJ12" s="135">
        <f t="shared" si="33"/>
        <v>6</v>
      </c>
      <c r="DK12" s="207">
        <f t="shared" si="34"/>
        <v>3</v>
      </c>
      <c r="DL12" s="206">
        <f t="shared" si="35"/>
        <v>152</v>
      </c>
      <c r="DM12" s="135">
        <f t="shared" si="36"/>
        <v>210</v>
      </c>
      <c r="DN12" s="135">
        <f t="shared" si="37"/>
        <v>248</v>
      </c>
      <c r="DO12" s="135">
        <f t="shared" si="38"/>
        <v>243</v>
      </c>
      <c r="DP12" s="135">
        <f t="shared" si="39"/>
        <v>231</v>
      </c>
      <c r="DQ12" s="135">
        <f t="shared" si="40"/>
        <v>181</v>
      </c>
      <c r="DR12" s="135">
        <f t="shared" si="41"/>
        <v>155</v>
      </c>
      <c r="DS12" s="135">
        <f t="shared" si="42"/>
        <v>157</v>
      </c>
      <c r="DT12" s="135">
        <f t="shared" si="43"/>
        <v>120</v>
      </c>
      <c r="DU12" s="135">
        <f t="shared" si="44"/>
        <v>123</v>
      </c>
      <c r="DV12" s="135">
        <f t="shared" si="45"/>
        <v>82</v>
      </c>
      <c r="DW12" s="135">
        <f t="shared" si="46"/>
        <v>86</v>
      </c>
      <c r="DX12" s="135">
        <f t="shared" si="47"/>
        <v>69</v>
      </c>
      <c r="DY12" s="135">
        <f t="shared" si="48"/>
        <v>65</v>
      </c>
      <c r="DZ12" s="135">
        <f t="shared" si="49"/>
        <v>51</v>
      </c>
      <c r="EA12" s="135">
        <f t="shared" si="50"/>
        <v>20</v>
      </c>
      <c r="EB12" s="135">
        <f t="shared" si="51"/>
        <v>16</v>
      </c>
      <c r="EC12" s="207">
        <f t="shared" si="52"/>
        <v>11</v>
      </c>
    </row>
    <row r="13" spans="1:133" x14ac:dyDescent="0.25">
      <c r="A13" s="33" t="s">
        <v>59</v>
      </c>
      <c r="B13" s="34" t="s">
        <v>45</v>
      </c>
      <c r="C13" s="1" t="s">
        <v>45</v>
      </c>
      <c r="D13" s="1" t="s">
        <v>47</v>
      </c>
      <c r="E13" s="67" t="s">
        <v>60</v>
      </c>
      <c r="F13" s="208">
        <f t="shared" si="4"/>
        <v>8330</v>
      </c>
      <c r="G13" s="209">
        <f t="shared" si="5"/>
        <v>4105</v>
      </c>
      <c r="H13" s="203">
        <v>31</v>
      </c>
      <c r="I13" s="203">
        <v>29</v>
      </c>
      <c r="J13" s="203">
        <v>45</v>
      </c>
      <c r="K13" s="203">
        <v>63</v>
      </c>
      <c r="L13" s="203">
        <v>47</v>
      </c>
      <c r="M13" s="203">
        <v>42</v>
      </c>
      <c r="N13" s="203">
        <v>86</v>
      </c>
      <c r="O13" s="203">
        <v>72</v>
      </c>
      <c r="P13" s="203">
        <v>79</v>
      </c>
      <c r="Q13" s="203">
        <v>58</v>
      </c>
      <c r="R13" s="203">
        <v>81</v>
      </c>
      <c r="S13" s="203">
        <v>108</v>
      </c>
      <c r="T13" s="203">
        <v>77</v>
      </c>
      <c r="U13" s="203">
        <v>79</v>
      </c>
      <c r="V13" s="203">
        <v>82</v>
      </c>
      <c r="W13" s="203">
        <v>97</v>
      </c>
      <c r="X13" s="203">
        <v>86</v>
      </c>
      <c r="Y13" s="203">
        <v>110</v>
      </c>
      <c r="Z13" s="203">
        <v>77</v>
      </c>
      <c r="AA13" s="203">
        <v>83</v>
      </c>
      <c r="AB13" s="203">
        <v>383</v>
      </c>
      <c r="AC13" s="203">
        <v>348</v>
      </c>
      <c r="AD13" s="203">
        <v>362</v>
      </c>
      <c r="AE13" s="203">
        <v>308</v>
      </c>
      <c r="AF13" s="203">
        <v>264</v>
      </c>
      <c r="AG13" s="203">
        <v>223</v>
      </c>
      <c r="AH13" s="203">
        <v>260</v>
      </c>
      <c r="AI13" s="203">
        <v>157</v>
      </c>
      <c r="AJ13" s="203">
        <v>121</v>
      </c>
      <c r="AK13" s="203">
        <v>82</v>
      </c>
      <c r="AL13" s="203">
        <v>69</v>
      </c>
      <c r="AM13" s="203">
        <v>69</v>
      </c>
      <c r="AN13" s="203">
        <v>17</v>
      </c>
      <c r="AO13" s="203">
        <v>10</v>
      </c>
      <c r="AP13" s="37">
        <v>0</v>
      </c>
      <c r="AQ13" s="204">
        <v>9</v>
      </c>
      <c r="AR13" s="38">
        <v>22</v>
      </c>
      <c r="AS13" s="36">
        <v>72</v>
      </c>
      <c r="AT13" s="210">
        <f t="shared" si="6"/>
        <v>4225</v>
      </c>
      <c r="AU13" s="203">
        <v>36</v>
      </c>
      <c r="AV13" s="203">
        <v>29</v>
      </c>
      <c r="AW13" s="203">
        <v>44</v>
      </c>
      <c r="AX13" s="203">
        <v>33</v>
      </c>
      <c r="AY13" s="203">
        <v>49</v>
      </c>
      <c r="AZ13" s="203">
        <v>35</v>
      </c>
      <c r="BA13">
        <v>82</v>
      </c>
      <c r="BB13">
        <v>77</v>
      </c>
      <c r="BC13">
        <v>74</v>
      </c>
      <c r="BD13" s="205">
        <v>96</v>
      </c>
      <c r="BE13" s="203">
        <v>91</v>
      </c>
      <c r="BF13">
        <v>121</v>
      </c>
      <c r="BG13">
        <v>86</v>
      </c>
      <c r="BH13">
        <v>89</v>
      </c>
      <c r="BI13" s="205">
        <v>90</v>
      </c>
      <c r="BJ13" s="203">
        <v>113</v>
      </c>
      <c r="BK13">
        <v>107</v>
      </c>
      <c r="BL13">
        <v>98</v>
      </c>
      <c r="BM13">
        <v>93</v>
      </c>
      <c r="BN13" s="205">
        <v>102</v>
      </c>
      <c r="BO13" s="203">
        <v>462</v>
      </c>
      <c r="BP13" s="203">
        <v>322</v>
      </c>
      <c r="BQ13" s="203">
        <v>322</v>
      </c>
      <c r="BR13" s="203">
        <v>253</v>
      </c>
      <c r="BS13" s="203">
        <v>271</v>
      </c>
      <c r="BT13" s="203">
        <v>230</v>
      </c>
      <c r="BU13" s="203">
        <v>207</v>
      </c>
      <c r="BV13" s="203">
        <v>152</v>
      </c>
      <c r="BW13" s="203">
        <v>111</v>
      </c>
      <c r="BX13" s="203">
        <v>117</v>
      </c>
      <c r="BY13" s="203">
        <v>105</v>
      </c>
      <c r="BZ13" s="203">
        <v>69</v>
      </c>
      <c r="CA13" s="203">
        <v>35</v>
      </c>
      <c r="CB13" s="203">
        <v>24</v>
      </c>
      <c r="CC13" s="64">
        <v>0</v>
      </c>
      <c r="CD13" s="204">
        <v>16</v>
      </c>
      <c r="CE13" s="65">
        <v>20</v>
      </c>
      <c r="CF13" s="35">
        <v>82</v>
      </c>
      <c r="CG13" s="35">
        <v>156</v>
      </c>
      <c r="CH13" s="6"/>
      <c r="CI13" s="135"/>
      <c r="CJ13" s="64">
        <f t="shared" si="7"/>
        <v>741</v>
      </c>
      <c r="CK13" s="6">
        <f t="shared" si="8"/>
        <v>531</v>
      </c>
      <c r="CL13" s="6">
        <f t="shared" si="9"/>
        <v>891</v>
      </c>
      <c r="CM13" s="6">
        <f t="shared" si="10"/>
        <v>1574</v>
      </c>
      <c r="CN13" s="65">
        <f t="shared" si="11"/>
        <v>368</v>
      </c>
      <c r="CO13" s="206">
        <f t="shared" si="12"/>
        <v>767</v>
      </c>
      <c r="CP13" s="135">
        <f t="shared" si="13"/>
        <v>583</v>
      </c>
      <c r="CQ13" s="135">
        <f t="shared" si="14"/>
        <v>979</v>
      </c>
      <c r="CR13" s="135">
        <f t="shared" si="15"/>
        <v>1435</v>
      </c>
      <c r="CS13" s="207">
        <f t="shared" si="16"/>
        <v>461</v>
      </c>
      <c r="CT13" s="206">
        <f t="shared" si="17"/>
        <v>215</v>
      </c>
      <c r="CU13" s="135">
        <f t="shared" si="18"/>
        <v>337</v>
      </c>
      <c r="CV13" s="135">
        <f t="shared" si="19"/>
        <v>427</v>
      </c>
      <c r="CW13" s="135">
        <f t="shared" si="20"/>
        <v>453</v>
      </c>
      <c r="CX13" s="135">
        <f t="shared" si="21"/>
        <v>383</v>
      </c>
      <c r="CY13" s="135">
        <f t="shared" si="22"/>
        <v>348</v>
      </c>
      <c r="CZ13" s="135">
        <f t="shared" si="23"/>
        <v>362</v>
      </c>
      <c r="DA13" s="135">
        <f t="shared" si="24"/>
        <v>308</v>
      </c>
      <c r="DB13" s="135">
        <f t="shared" si="25"/>
        <v>264</v>
      </c>
      <c r="DC13" s="135">
        <f t="shared" si="26"/>
        <v>223</v>
      </c>
      <c r="DD13" s="135">
        <f t="shared" si="27"/>
        <v>260</v>
      </c>
      <c r="DE13" s="135">
        <f t="shared" si="28"/>
        <v>157</v>
      </c>
      <c r="DF13" s="135">
        <f t="shared" si="29"/>
        <v>121</v>
      </c>
      <c r="DG13" s="135">
        <f t="shared" si="30"/>
        <v>82</v>
      </c>
      <c r="DH13" s="135">
        <f t="shared" si="31"/>
        <v>69</v>
      </c>
      <c r="DI13" s="135">
        <f t="shared" si="32"/>
        <v>69</v>
      </c>
      <c r="DJ13" s="135">
        <f t="shared" si="33"/>
        <v>17</v>
      </c>
      <c r="DK13" s="207">
        <f t="shared" si="34"/>
        <v>10</v>
      </c>
      <c r="DL13" s="206">
        <f t="shared" si="35"/>
        <v>191</v>
      </c>
      <c r="DM13" s="135">
        <f t="shared" si="36"/>
        <v>364</v>
      </c>
      <c r="DN13" s="135">
        <f t="shared" si="37"/>
        <v>477</v>
      </c>
      <c r="DO13" s="135">
        <f t="shared" si="38"/>
        <v>513</v>
      </c>
      <c r="DP13" s="135">
        <f t="shared" si="39"/>
        <v>462</v>
      </c>
      <c r="DQ13" s="135">
        <f t="shared" si="40"/>
        <v>322</v>
      </c>
      <c r="DR13" s="135">
        <f t="shared" si="41"/>
        <v>322</v>
      </c>
      <c r="DS13" s="135">
        <f t="shared" si="42"/>
        <v>253</v>
      </c>
      <c r="DT13" s="135">
        <f t="shared" si="43"/>
        <v>271</v>
      </c>
      <c r="DU13" s="135">
        <f t="shared" si="44"/>
        <v>230</v>
      </c>
      <c r="DV13" s="135">
        <f t="shared" si="45"/>
        <v>207</v>
      </c>
      <c r="DW13" s="135">
        <f t="shared" si="46"/>
        <v>152</v>
      </c>
      <c r="DX13" s="135">
        <f t="shared" si="47"/>
        <v>111</v>
      </c>
      <c r="DY13" s="135">
        <f t="shared" si="48"/>
        <v>117</v>
      </c>
      <c r="DZ13" s="135">
        <f t="shared" si="49"/>
        <v>105</v>
      </c>
      <c r="EA13" s="135">
        <f t="shared" si="50"/>
        <v>69</v>
      </c>
      <c r="EB13" s="135">
        <f t="shared" si="51"/>
        <v>35</v>
      </c>
      <c r="EC13" s="207">
        <f t="shared" si="52"/>
        <v>24</v>
      </c>
    </row>
    <row r="14" spans="1:133" x14ac:dyDescent="0.25">
      <c r="A14" s="33" t="s">
        <v>61</v>
      </c>
      <c r="B14" s="34" t="s">
        <v>45</v>
      </c>
      <c r="C14" s="1" t="s">
        <v>45</v>
      </c>
      <c r="D14" s="1" t="s">
        <v>47</v>
      </c>
      <c r="E14" s="67" t="s">
        <v>62</v>
      </c>
      <c r="F14" s="208">
        <f t="shared" si="4"/>
        <v>6179</v>
      </c>
      <c r="G14" s="209">
        <f t="shared" si="5"/>
        <v>3005</v>
      </c>
      <c r="H14" s="203">
        <v>67</v>
      </c>
      <c r="I14" s="203">
        <v>71</v>
      </c>
      <c r="J14" s="203">
        <v>89</v>
      </c>
      <c r="K14" s="203">
        <v>79</v>
      </c>
      <c r="L14" s="203">
        <v>83</v>
      </c>
      <c r="M14" s="203">
        <v>66</v>
      </c>
      <c r="N14" s="203">
        <v>69</v>
      </c>
      <c r="O14" s="203">
        <v>84</v>
      </c>
      <c r="P14" s="203">
        <v>71</v>
      </c>
      <c r="Q14" s="203">
        <v>72</v>
      </c>
      <c r="R14" s="203">
        <v>75</v>
      </c>
      <c r="S14" s="203">
        <v>84</v>
      </c>
      <c r="T14" s="203">
        <v>73</v>
      </c>
      <c r="U14" s="203">
        <v>83</v>
      </c>
      <c r="V14" s="203">
        <v>59</v>
      </c>
      <c r="W14" s="203">
        <v>58</v>
      </c>
      <c r="X14" s="203">
        <v>68</v>
      </c>
      <c r="Y14" s="203">
        <v>61</v>
      </c>
      <c r="Z14" s="203">
        <v>61</v>
      </c>
      <c r="AA14" s="203">
        <v>51</v>
      </c>
      <c r="AB14" s="203">
        <v>220</v>
      </c>
      <c r="AC14" s="203">
        <v>201</v>
      </c>
      <c r="AD14" s="203">
        <v>219</v>
      </c>
      <c r="AE14" s="203">
        <v>197</v>
      </c>
      <c r="AF14" s="203">
        <v>180</v>
      </c>
      <c r="AG14" s="203">
        <v>132</v>
      </c>
      <c r="AH14" s="203">
        <v>120</v>
      </c>
      <c r="AI14" s="203">
        <v>93</v>
      </c>
      <c r="AJ14" s="203">
        <v>75</v>
      </c>
      <c r="AK14" s="203">
        <v>51</v>
      </c>
      <c r="AL14" s="203">
        <v>40</v>
      </c>
      <c r="AM14" s="203">
        <v>23</v>
      </c>
      <c r="AN14" s="203">
        <v>16</v>
      </c>
      <c r="AO14" s="203">
        <v>14</v>
      </c>
      <c r="AP14" s="37">
        <v>2</v>
      </c>
      <c r="AQ14" s="204">
        <v>36</v>
      </c>
      <c r="AR14" s="38">
        <v>31</v>
      </c>
      <c r="AS14" s="36">
        <v>82</v>
      </c>
      <c r="AT14" s="210">
        <f t="shared" si="6"/>
        <v>3174</v>
      </c>
      <c r="AU14" s="203">
        <v>65</v>
      </c>
      <c r="AV14" s="203">
        <v>55</v>
      </c>
      <c r="AW14" s="203">
        <v>72</v>
      </c>
      <c r="AX14" s="203">
        <v>80</v>
      </c>
      <c r="AY14" s="203">
        <v>106</v>
      </c>
      <c r="AZ14" s="203">
        <v>68</v>
      </c>
      <c r="BA14">
        <v>69</v>
      </c>
      <c r="BB14">
        <v>99</v>
      </c>
      <c r="BC14">
        <v>60</v>
      </c>
      <c r="BD14" s="205">
        <v>90</v>
      </c>
      <c r="BE14" s="203">
        <v>77</v>
      </c>
      <c r="BF14">
        <v>86</v>
      </c>
      <c r="BG14">
        <v>75</v>
      </c>
      <c r="BH14">
        <v>85</v>
      </c>
      <c r="BI14" s="205">
        <v>59</v>
      </c>
      <c r="BJ14" s="203">
        <v>81</v>
      </c>
      <c r="BK14">
        <v>68</v>
      </c>
      <c r="BL14">
        <v>60</v>
      </c>
      <c r="BM14">
        <v>54</v>
      </c>
      <c r="BN14" s="205">
        <v>61</v>
      </c>
      <c r="BO14" s="203">
        <v>260</v>
      </c>
      <c r="BP14" s="203">
        <v>233</v>
      </c>
      <c r="BQ14" s="203">
        <v>211</v>
      </c>
      <c r="BR14" s="203">
        <v>166</v>
      </c>
      <c r="BS14" s="203">
        <v>186</v>
      </c>
      <c r="BT14" s="203">
        <v>132</v>
      </c>
      <c r="BU14" s="203">
        <v>147</v>
      </c>
      <c r="BV14" s="203">
        <v>106</v>
      </c>
      <c r="BW14" s="203">
        <v>67</v>
      </c>
      <c r="BX14" s="203">
        <v>54</v>
      </c>
      <c r="BY14" s="203">
        <v>46</v>
      </c>
      <c r="BZ14" s="203">
        <v>38</v>
      </c>
      <c r="CA14" s="203">
        <v>32</v>
      </c>
      <c r="CB14" s="203">
        <v>26</v>
      </c>
      <c r="CC14" s="64">
        <v>2</v>
      </c>
      <c r="CD14" s="204">
        <v>31</v>
      </c>
      <c r="CE14" s="65">
        <v>34</v>
      </c>
      <c r="CF14" s="35">
        <v>66</v>
      </c>
      <c r="CG14" s="35">
        <v>185</v>
      </c>
      <c r="CH14" s="6"/>
      <c r="CI14" s="135"/>
      <c r="CJ14" s="64">
        <f t="shared" si="7"/>
        <v>910</v>
      </c>
      <c r="CK14" s="6">
        <f t="shared" si="8"/>
        <v>402</v>
      </c>
      <c r="CL14" s="6">
        <f t="shared" si="9"/>
        <v>533</v>
      </c>
      <c r="CM14" s="6">
        <f t="shared" si="10"/>
        <v>941</v>
      </c>
      <c r="CN14" s="65">
        <f t="shared" si="11"/>
        <v>219</v>
      </c>
      <c r="CO14" s="206">
        <f t="shared" si="12"/>
        <v>927</v>
      </c>
      <c r="CP14" s="135">
        <f t="shared" si="13"/>
        <v>428</v>
      </c>
      <c r="CQ14" s="135">
        <f t="shared" si="14"/>
        <v>608</v>
      </c>
      <c r="CR14" s="135">
        <f t="shared" si="15"/>
        <v>948</v>
      </c>
      <c r="CS14" s="207">
        <f t="shared" si="16"/>
        <v>263</v>
      </c>
      <c r="CT14" s="206">
        <f t="shared" si="17"/>
        <v>389</v>
      </c>
      <c r="CU14" s="135">
        <f t="shared" si="18"/>
        <v>362</v>
      </c>
      <c r="CV14" s="135">
        <f t="shared" si="19"/>
        <v>374</v>
      </c>
      <c r="CW14" s="135">
        <f t="shared" si="20"/>
        <v>299</v>
      </c>
      <c r="CX14" s="135">
        <f t="shared" si="21"/>
        <v>220</v>
      </c>
      <c r="CY14" s="135">
        <f t="shared" si="22"/>
        <v>201</v>
      </c>
      <c r="CZ14" s="135">
        <f t="shared" si="23"/>
        <v>219</v>
      </c>
      <c r="DA14" s="135">
        <f t="shared" si="24"/>
        <v>197</v>
      </c>
      <c r="DB14" s="135">
        <f t="shared" si="25"/>
        <v>180</v>
      </c>
      <c r="DC14" s="135">
        <f t="shared" si="26"/>
        <v>132</v>
      </c>
      <c r="DD14" s="135">
        <f t="shared" si="27"/>
        <v>120</v>
      </c>
      <c r="DE14" s="135">
        <f t="shared" si="28"/>
        <v>93</v>
      </c>
      <c r="DF14" s="135">
        <f t="shared" si="29"/>
        <v>75</v>
      </c>
      <c r="DG14" s="135">
        <f t="shared" si="30"/>
        <v>51</v>
      </c>
      <c r="DH14" s="135">
        <f t="shared" si="31"/>
        <v>40</v>
      </c>
      <c r="DI14" s="135">
        <f t="shared" si="32"/>
        <v>23</v>
      </c>
      <c r="DJ14" s="135">
        <f t="shared" si="33"/>
        <v>16</v>
      </c>
      <c r="DK14" s="207">
        <f t="shared" si="34"/>
        <v>14</v>
      </c>
      <c r="DL14" s="206">
        <f t="shared" si="35"/>
        <v>378</v>
      </c>
      <c r="DM14" s="135">
        <f t="shared" si="36"/>
        <v>386</v>
      </c>
      <c r="DN14" s="135">
        <f t="shared" si="37"/>
        <v>382</v>
      </c>
      <c r="DO14" s="135">
        <f t="shared" si="38"/>
        <v>324</v>
      </c>
      <c r="DP14" s="135">
        <f t="shared" si="39"/>
        <v>260</v>
      </c>
      <c r="DQ14" s="135">
        <f t="shared" si="40"/>
        <v>233</v>
      </c>
      <c r="DR14" s="135">
        <f t="shared" si="41"/>
        <v>211</v>
      </c>
      <c r="DS14" s="135">
        <f t="shared" si="42"/>
        <v>166</v>
      </c>
      <c r="DT14" s="135">
        <f t="shared" si="43"/>
        <v>186</v>
      </c>
      <c r="DU14" s="135">
        <f t="shared" si="44"/>
        <v>132</v>
      </c>
      <c r="DV14" s="135">
        <f t="shared" si="45"/>
        <v>147</v>
      </c>
      <c r="DW14" s="135">
        <f t="shared" si="46"/>
        <v>106</v>
      </c>
      <c r="DX14" s="135">
        <f t="shared" si="47"/>
        <v>67</v>
      </c>
      <c r="DY14" s="135">
        <f t="shared" si="48"/>
        <v>54</v>
      </c>
      <c r="DZ14" s="135">
        <f t="shared" si="49"/>
        <v>46</v>
      </c>
      <c r="EA14" s="135">
        <f t="shared" si="50"/>
        <v>38</v>
      </c>
      <c r="EB14" s="135">
        <f t="shared" si="51"/>
        <v>32</v>
      </c>
      <c r="EC14" s="207">
        <f t="shared" si="52"/>
        <v>26</v>
      </c>
    </row>
    <row r="15" spans="1:133" x14ac:dyDescent="0.25">
      <c r="A15" s="33" t="s">
        <v>63</v>
      </c>
      <c r="B15" s="34" t="s">
        <v>45</v>
      </c>
      <c r="C15" s="1" t="s">
        <v>45</v>
      </c>
      <c r="D15" s="1" t="s">
        <v>47</v>
      </c>
      <c r="E15" s="67" t="s">
        <v>64</v>
      </c>
      <c r="F15" s="208">
        <f t="shared" si="4"/>
        <v>8427</v>
      </c>
      <c r="G15" s="209">
        <f t="shared" si="5"/>
        <v>3843</v>
      </c>
      <c r="H15" s="203">
        <v>57</v>
      </c>
      <c r="I15" s="203">
        <v>63</v>
      </c>
      <c r="J15" s="203">
        <v>87</v>
      </c>
      <c r="K15" s="203">
        <v>106</v>
      </c>
      <c r="L15" s="203">
        <v>96</v>
      </c>
      <c r="M15" s="203">
        <v>79</v>
      </c>
      <c r="N15" s="203">
        <v>34</v>
      </c>
      <c r="O15" s="203">
        <v>34</v>
      </c>
      <c r="P15" s="203">
        <v>37</v>
      </c>
      <c r="Q15" s="203">
        <v>45</v>
      </c>
      <c r="R15" s="203">
        <v>39</v>
      </c>
      <c r="S15" s="203">
        <v>42</v>
      </c>
      <c r="T15" s="203">
        <v>33</v>
      </c>
      <c r="U15" s="203">
        <v>47</v>
      </c>
      <c r="V15" s="203">
        <v>38</v>
      </c>
      <c r="W15" s="203">
        <v>38</v>
      </c>
      <c r="X15" s="203">
        <v>57</v>
      </c>
      <c r="Y15" s="203">
        <v>44</v>
      </c>
      <c r="Z15" s="203">
        <v>39</v>
      </c>
      <c r="AA15" s="203">
        <v>40</v>
      </c>
      <c r="AB15" s="203">
        <v>273</v>
      </c>
      <c r="AC15" s="203">
        <v>394</v>
      </c>
      <c r="AD15" s="203">
        <v>489</v>
      </c>
      <c r="AE15" s="203">
        <v>419</v>
      </c>
      <c r="AF15" s="203">
        <v>360</v>
      </c>
      <c r="AG15" s="203">
        <v>261</v>
      </c>
      <c r="AH15" s="203">
        <v>186</v>
      </c>
      <c r="AI15" s="203">
        <v>170</v>
      </c>
      <c r="AJ15" s="203">
        <v>97</v>
      </c>
      <c r="AK15" s="203">
        <v>62</v>
      </c>
      <c r="AL15" s="203">
        <v>40</v>
      </c>
      <c r="AM15" s="203">
        <v>21</v>
      </c>
      <c r="AN15" s="203">
        <v>6</v>
      </c>
      <c r="AO15" s="203">
        <v>10</v>
      </c>
      <c r="AP15" s="37">
        <v>0</v>
      </c>
      <c r="AQ15" s="204">
        <v>28</v>
      </c>
      <c r="AR15" s="38">
        <v>29</v>
      </c>
      <c r="AS15" s="36">
        <v>114</v>
      </c>
      <c r="AT15" s="210">
        <f t="shared" si="6"/>
        <v>4584</v>
      </c>
      <c r="AU15" s="203">
        <v>52</v>
      </c>
      <c r="AV15" s="203">
        <v>59</v>
      </c>
      <c r="AW15" s="203">
        <v>91</v>
      </c>
      <c r="AX15" s="203">
        <v>103</v>
      </c>
      <c r="AY15" s="203">
        <v>95</v>
      </c>
      <c r="AZ15" s="203">
        <v>94</v>
      </c>
      <c r="BA15">
        <v>63</v>
      </c>
      <c r="BB15">
        <v>77</v>
      </c>
      <c r="BC15">
        <v>54</v>
      </c>
      <c r="BD15" s="205">
        <v>62</v>
      </c>
      <c r="BE15" s="203">
        <v>79</v>
      </c>
      <c r="BF15">
        <v>85</v>
      </c>
      <c r="BG15">
        <v>67</v>
      </c>
      <c r="BH15">
        <v>94</v>
      </c>
      <c r="BI15" s="205">
        <v>72</v>
      </c>
      <c r="BJ15" s="203">
        <v>76</v>
      </c>
      <c r="BK15">
        <v>96</v>
      </c>
      <c r="BL15">
        <v>66</v>
      </c>
      <c r="BM15">
        <v>81</v>
      </c>
      <c r="BN15" s="205">
        <v>71</v>
      </c>
      <c r="BO15" s="203">
        <v>356</v>
      </c>
      <c r="BP15" s="203">
        <v>487</v>
      </c>
      <c r="BQ15" s="203">
        <v>486</v>
      </c>
      <c r="BR15" s="203">
        <v>425</v>
      </c>
      <c r="BS15" s="203">
        <v>323</v>
      </c>
      <c r="BT15" s="203">
        <v>269</v>
      </c>
      <c r="BU15" s="203">
        <v>229</v>
      </c>
      <c r="BV15" s="203">
        <v>177</v>
      </c>
      <c r="BW15" s="203">
        <v>129</v>
      </c>
      <c r="BX15" s="203">
        <v>72</v>
      </c>
      <c r="BY15" s="203">
        <v>34</v>
      </c>
      <c r="BZ15" s="203">
        <v>26</v>
      </c>
      <c r="CA15" s="203">
        <v>23</v>
      </c>
      <c r="CB15" s="203">
        <v>11</v>
      </c>
      <c r="CC15" s="64">
        <v>2</v>
      </c>
      <c r="CD15" s="204">
        <v>22</v>
      </c>
      <c r="CE15" s="65">
        <v>30</v>
      </c>
      <c r="CF15" s="35">
        <v>109</v>
      </c>
      <c r="CG15" s="35">
        <v>431</v>
      </c>
      <c r="CH15" s="6"/>
      <c r="CI15" s="135"/>
      <c r="CJ15" s="64">
        <f t="shared" si="7"/>
        <v>719</v>
      </c>
      <c r="CK15" s="6">
        <f t="shared" si="8"/>
        <v>257</v>
      </c>
      <c r="CL15" s="6">
        <f t="shared" si="9"/>
        <v>746</v>
      </c>
      <c r="CM15" s="6">
        <f t="shared" si="10"/>
        <v>1885</v>
      </c>
      <c r="CN15" s="65">
        <f t="shared" si="11"/>
        <v>236</v>
      </c>
      <c r="CO15" s="206">
        <f t="shared" si="12"/>
        <v>914</v>
      </c>
      <c r="CP15" s="135">
        <f t="shared" si="13"/>
        <v>471</v>
      </c>
      <c r="CQ15" s="135">
        <f t="shared" si="14"/>
        <v>995</v>
      </c>
      <c r="CR15" s="135">
        <f t="shared" si="15"/>
        <v>1909</v>
      </c>
      <c r="CS15" s="207">
        <f t="shared" si="16"/>
        <v>295</v>
      </c>
      <c r="CT15" s="206">
        <f t="shared" si="17"/>
        <v>409</v>
      </c>
      <c r="CU15" s="135">
        <f t="shared" si="18"/>
        <v>229</v>
      </c>
      <c r="CV15" s="135">
        <f t="shared" si="19"/>
        <v>199</v>
      </c>
      <c r="CW15" s="135">
        <f t="shared" si="20"/>
        <v>218</v>
      </c>
      <c r="CX15" s="135">
        <f t="shared" si="21"/>
        <v>273</v>
      </c>
      <c r="CY15" s="135">
        <f t="shared" si="22"/>
        <v>394</v>
      </c>
      <c r="CZ15" s="135">
        <f t="shared" si="23"/>
        <v>489</v>
      </c>
      <c r="DA15" s="135">
        <f t="shared" si="24"/>
        <v>419</v>
      </c>
      <c r="DB15" s="135">
        <f t="shared" si="25"/>
        <v>360</v>
      </c>
      <c r="DC15" s="135">
        <f t="shared" si="26"/>
        <v>261</v>
      </c>
      <c r="DD15" s="135">
        <f t="shared" si="27"/>
        <v>186</v>
      </c>
      <c r="DE15" s="135">
        <f t="shared" si="28"/>
        <v>170</v>
      </c>
      <c r="DF15" s="135">
        <f t="shared" si="29"/>
        <v>97</v>
      </c>
      <c r="DG15" s="135">
        <f t="shared" si="30"/>
        <v>62</v>
      </c>
      <c r="DH15" s="135">
        <f t="shared" si="31"/>
        <v>40</v>
      </c>
      <c r="DI15" s="135">
        <f t="shared" si="32"/>
        <v>21</v>
      </c>
      <c r="DJ15" s="135">
        <f t="shared" si="33"/>
        <v>6</v>
      </c>
      <c r="DK15" s="207">
        <f t="shared" si="34"/>
        <v>10</v>
      </c>
      <c r="DL15" s="206">
        <f t="shared" si="35"/>
        <v>400</v>
      </c>
      <c r="DM15" s="135">
        <f t="shared" si="36"/>
        <v>350</v>
      </c>
      <c r="DN15" s="135">
        <f t="shared" si="37"/>
        <v>397</v>
      </c>
      <c r="DO15" s="135">
        <f t="shared" si="38"/>
        <v>390</v>
      </c>
      <c r="DP15" s="135">
        <f t="shared" si="39"/>
        <v>356</v>
      </c>
      <c r="DQ15" s="135">
        <f t="shared" si="40"/>
        <v>487</v>
      </c>
      <c r="DR15" s="135">
        <f t="shared" si="41"/>
        <v>486</v>
      </c>
      <c r="DS15" s="135">
        <f t="shared" si="42"/>
        <v>425</v>
      </c>
      <c r="DT15" s="135">
        <f t="shared" si="43"/>
        <v>323</v>
      </c>
      <c r="DU15" s="135">
        <f t="shared" si="44"/>
        <v>269</v>
      </c>
      <c r="DV15" s="135">
        <f t="shared" si="45"/>
        <v>229</v>
      </c>
      <c r="DW15" s="135">
        <f t="shared" si="46"/>
        <v>177</v>
      </c>
      <c r="DX15" s="135">
        <f t="shared" si="47"/>
        <v>129</v>
      </c>
      <c r="DY15" s="135">
        <f t="shared" si="48"/>
        <v>72</v>
      </c>
      <c r="DZ15" s="135">
        <f t="shared" si="49"/>
        <v>34</v>
      </c>
      <c r="EA15" s="135">
        <f t="shared" si="50"/>
        <v>26</v>
      </c>
      <c r="EB15" s="135">
        <f t="shared" si="51"/>
        <v>23</v>
      </c>
      <c r="EC15" s="207">
        <f t="shared" si="52"/>
        <v>11</v>
      </c>
    </row>
    <row r="16" spans="1:133" s="299" customFormat="1" x14ac:dyDescent="0.25">
      <c r="A16" s="287" t="s">
        <v>53</v>
      </c>
      <c r="B16" s="288" t="s">
        <v>45</v>
      </c>
      <c r="C16" s="289" t="s">
        <v>45</v>
      </c>
      <c r="D16" s="289" t="s">
        <v>47</v>
      </c>
      <c r="E16" s="290" t="s">
        <v>54</v>
      </c>
      <c r="F16" s="291">
        <f>G16+AT16</f>
        <v>4652</v>
      </c>
      <c r="G16" s="292">
        <f>SUM(H16:AO16)</f>
        <v>2256</v>
      </c>
      <c r="H16" s="293">
        <v>53</v>
      </c>
      <c r="I16" s="293">
        <v>52</v>
      </c>
      <c r="J16" s="293">
        <v>53</v>
      </c>
      <c r="K16" s="293">
        <v>39</v>
      </c>
      <c r="L16" s="293">
        <v>49</v>
      </c>
      <c r="M16" s="293">
        <v>40</v>
      </c>
      <c r="N16" s="293">
        <v>30</v>
      </c>
      <c r="O16" s="293">
        <v>32</v>
      </c>
      <c r="P16" s="293">
        <v>41</v>
      </c>
      <c r="Q16" s="293">
        <v>45</v>
      </c>
      <c r="R16" s="293">
        <v>40</v>
      </c>
      <c r="S16" s="293">
        <v>48</v>
      </c>
      <c r="T16" s="293">
        <v>36</v>
      </c>
      <c r="U16" s="293">
        <v>40</v>
      </c>
      <c r="V16" s="293">
        <v>45</v>
      </c>
      <c r="W16" s="293">
        <v>46</v>
      </c>
      <c r="X16" s="293">
        <v>49</v>
      </c>
      <c r="Y16" s="293">
        <v>53</v>
      </c>
      <c r="Z16" s="293">
        <v>44</v>
      </c>
      <c r="AA16" s="293">
        <v>46</v>
      </c>
      <c r="AB16" s="293">
        <v>198</v>
      </c>
      <c r="AC16" s="293">
        <v>201</v>
      </c>
      <c r="AD16" s="293">
        <v>180</v>
      </c>
      <c r="AE16" s="293">
        <v>161</v>
      </c>
      <c r="AF16" s="293">
        <v>131</v>
      </c>
      <c r="AG16" s="293">
        <v>112</v>
      </c>
      <c r="AH16" s="293">
        <v>116</v>
      </c>
      <c r="AI16" s="293">
        <v>83</v>
      </c>
      <c r="AJ16" s="293">
        <v>60</v>
      </c>
      <c r="AK16" s="293">
        <v>54</v>
      </c>
      <c r="AL16" s="293">
        <v>31</v>
      </c>
      <c r="AM16" s="293">
        <v>21</v>
      </c>
      <c r="AN16" s="293">
        <v>16</v>
      </c>
      <c r="AO16" s="293">
        <v>11</v>
      </c>
      <c r="AP16" s="294">
        <v>1</v>
      </c>
      <c r="AQ16" s="295">
        <v>24</v>
      </c>
      <c r="AR16" s="296">
        <v>29</v>
      </c>
      <c r="AS16" s="297">
        <v>67</v>
      </c>
      <c r="AT16" s="298">
        <f>SUM(AU16:CB16)</f>
        <v>2396</v>
      </c>
      <c r="AU16" s="293">
        <v>34</v>
      </c>
      <c r="AV16" s="293">
        <v>24</v>
      </c>
      <c r="AW16" s="293">
        <v>39</v>
      </c>
      <c r="AX16" s="293">
        <v>45</v>
      </c>
      <c r="AY16" s="293">
        <v>37</v>
      </c>
      <c r="AZ16" s="293">
        <v>46</v>
      </c>
      <c r="BA16" s="299">
        <v>46</v>
      </c>
      <c r="BB16" s="299">
        <v>48</v>
      </c>
      <c r="BC16" s="299">
        <v>35</v>
      </c>
      <c r="BD16" s="300">
        <v>39</v>
      </c>
      <c r="BE16" s="293">
        <v>46</v>
      </c>
      <c r="BF16" s="299">
        <v>56</v>
      </c>
      <c r="BG16" s="299">
        <v>42</v>
      </c>
      <c r="BH16" s="299">
        <v>46</v>
      </c>
      <c r="BI16" s="300">
        <v>54</v>
      </c>
      <c r="BJ16" s="293">
        <v>47</v>
      </c>
      <c r="BK16" s="299">
        <v>55</v>
      </c>
      <c r="BL16" s="299">
        <v>56</v>
      </c>
      <c r="BM16" s="299">
        <v>52</v>
      </c>
      <c r="BN16" s="300">
        <v>41</v>
      </c>
      <c r="BO16" s="293">
        <v>220</v>
      </c>
      <c r="BP16" s="293">
        <v>191</v>
      </c>
      <c r="BQ16" s="293">
        <v>167</v>
      </c>
      <c r="BR16" s="293">
        <v>149</v>
      </c>
      <c r="BS16" s="293">
        <v>139</v>
      </c>
      <c r="BT16" s="293">
        <v>122</v>
      </c>
      <c r="BU16" s="293">
        <v>110</v>
      </c>
      <c r="BV16" s="293">
        <v>103</v>
      </c>
      <c r="BW16" s="293">
        <v>91</v>
      </c>
      <c r="BX16" s="293">
        <v>64</v>
      </c>
      <c r="BY16" s="293">
        <v>53</v>
      </c>
      <c r="BZ16" s="293">
        <v>46</v>
      </c>
      <c r="CA16" s="293">
        <v>32</v>
      </c>
      <c r="CB16" s="293">
        <v>21</v>
      </c>
      <c r="CC16" s="301">
        <v>2</v>
      </c>
      <c r="CD16" s="295">
        <v>18</v>
      </c>
      <c r="CE16" s="302">
        <v>16</v>
      </c>
      <c r="CF16" s="303">
        <v>47</v>
      </c>
      <c r="CG16" s="303">
        <v>155</v>
      </c>
      <c r="CH16" s="304"/>
      <c r="CI16" s="305"/>
      <c r="CJ16" s="301">
        <f>SUM(H16:S16)</f>
        <v>522</v>
      </c>
      <c r="CK16" s="304">
        <f>SUM(T16:Y16)</f>
        <v>269</v>
      </c>
      <c r="CL16" s="304">
        <f>SUM(Z16:AC16)</f>
        <v>489</v>
      </c>
      <c r="CM16" s="304">
        <f>SUM(AD16:AI16)</f>
        <v>783</v>
      </c>
      <c r="CN16" s="302">
        <f>SUM(AJ16:AO16)</f>
        <v>193</v>
      </c>
      <c r="CO16" s="306">
        <f>SUM(AU16:BF16)</f>
        <v>495</v>
      </c>
      <c r="CP16" s="305">
        <f>SUM(BG16:BL16)</f>
        <v>300</v>
      </c>
      <c r="CQ16" s="305">
        <f>SUM(BM16:BP16)</f>
        <v>504</v>
      </c>
      <c r="CR16" s="305">
        <f>SUM(BQ16:BV16)</f>
        <v>790</v>
      </c>
      <c r="CS16" s="307">
        <f>SUM(BW16:CB16)</f>
        <v>307</v>
      </c>
      <c r="CT16" s="306">
        <f>SUM(H16:L16)</f>
        <v>246</v>
      </c>
      <c r="CU16" s="305">
        <f>SUM(M16:Q16)</f>
        <v>188</v>
      </c>
      <c r="CV16" s="305">
        <f>SUM(R16:V16)</f>
        <v>209</v>
      </c>
      <c r="CW16" s="305">
        <f>SUM(W16:AA16)</f>
        <v>238</v>
      </c>
      <c r="CX16" s="305">
        <f t="shared" ref="CX16:DK18" si="53">AB16</f>
        <v>198</v>
      </c>
      <c r="CY16" s="305">
        <f t="shared" si="53"/>
        <v>201</v>
      </c>
      <c r="CZ16" s="305">
        <f t="shared" si="53"/>
        <v>180</v>
      </c>
      <c r="DA16" s="305">
        <f t="shared" si="53"/>
        <v>161</v>
      </c>
      <c r="DB16" s="305">
        <f t="shared" si="53"/>
        <v>131</v>
      </c>
      <c r="DC16" s="305">
        <f t="shared" si="53"/>
        <v>112</v>
      </c>
      <c r="DD16" s="305">
        <f t="shared" si="53"/>
        <v>116</v>
      </c>
      <c r="DE16" s="305">
        <f t="shared" si="53"/>
        <v>83</v>
      </c>
      <c r="DF16" s="305">
        <f t="shared" si="53"/>
        <v>60</v>
      </c>
      <c r="DG16" s="305">
        <f t="shared" si="53"/>
        <v>54</v>
      </c>
      <c r="DH16" s="305">
        <f t="shared" si="53"/>
        <v>31</v>
      </c>
      <c r="DI16" s="305">
        <f t="shared" si="53"/>
        <v>21</v>
      </c>
      <c r="DJ16" s="305">
        <f t="shared" si="53"/>
        <v>16</v>
      </c>
      <c r="DK16" s="307">
        <f t="shared" si="53"/>
        <v>11</v>
      </c>
      <c r="DL16" s="306">
        <f>SUM(AU16:AY16)</f>
        <v>179</v>
      </c>
      <c r="DM16" s="305">
        <f>SUM(AZ16:BD16)</f>
        <v>214</v>
      </c>
      <c r="DN16" s="305">
        <f>SUM(BE16:BI16)</f>
        <v>244</v>
      </c>
      <c r="DO16" s="305">
        <f>SUM(BJ16:BN16)</f>
        <v>251</v>
      </c>
      <c r="DP16" s="305">
        <f t="shared" ref="DP16:EC18" si="54">BO16</f>
        <v>220</v>
      </c>
      <c r="DQ16" s="305">
        <f t="shared" si="54"/>
        <v>191</v>
      </c>
      <c r="DR16" s="305">
        <f t="shared" si="54"/>
        <v>167</v>
      </c>
      <c r="DS16" s="305">
        <f t="shared" si="54"/>
        <v>149</v>
      </c>
      <c r="DT16" s="305">
        <f t="shared" si="54"/>
        <v>139</v>
      </c>
      <c r="DU16" s="305">
        <f t="shared" si="54"/>
        <v>122</v>
      </c>
      <c r="DV16" s="305">
        <f t="shared" si="54"/>
        <v>110</v>
      </c>
      <c r="DW16" s="305">
        <f t="shared" si="54"/>
        <v>103</v>
      </c>
      <c r="DX16" s="305">
        <f t="shared" si="54"/>
        <v>91</v>
      </c>
      <c r="DY16" s="305">
        <f t="shared" si="54"/>
        <v>64</v>
      </c>
      <c r="DZ16" s="305">
        <f t="shared" si="54"/>
        <v>53</v>
      </c>
      <c r="EA16" s="305">
        <f t="shared" si="54"/>
        <v>46</v>
      </c>
      <c r="EB16" s="305">
        <f t="shared" si="54"/>
        <v>32</v>
      </c>
      <c r="EC16" s="307">
        <f t="shared" si="54"/>
        <v>21</v>
      </c>
    </row>
    <row r="17" spans="1:133" s="299" customFormat="1" x14ac:dyDescent="0.25">
      <c r="A17" s="287" t="s">
        <v>57</v>
      </c>
      <c r="B17" s="288" t="s">
        <v>45</v>
      </c>
      <c r="C17" s="289" t="s">
        <v>45</v>
      </c>
      <c r="D17" s="289" t="s">
        <v>47</v>
      </c>
      <c r="E17" s="290" t="s">
        <v>58</v>
      </c>
      <c r="F17" s="291">
        <f>G17+AT17</f>
        <v>9464</v>
      </c>
      <c r="G17" s="292">
        <f>SUM(H17:AO17)</f>
        <v>4739</v>
      </c>
      <c r="H17" s="293">
        <v>58</v>
      </c>
      <c r="I17" s="293">
        <v>62</v>
      </c>
      <c r="J17" s="293">
        <v>63</v>
      </c>
      <c r="K17" s="293">
        <v>71</v>
      </c>
      <c r="L17" s="293">
        <v>69</v>
      </c>
      <c r="M17" s="293">
        <v>73</v>
      </c>
      <c r="N17" s="293">
        <v>95</v>
      </c>
      <c r="O17" s="293">
        <v>103</v>
      </c>
      <c r="P17" s="293">
        <v>102</v>
      </c>
      <c r="Q17" s="293">
        <v>112</v>
      </c>
      <c r="R17" s="293">
        <v>116</v>
      </c>
      <c r="S17" s="293">
        <v>108</v>
      </c>
      <c r="T17" s="293">
        <v>111</v>
      </c>
      <c r="U17" s="293">
        <v>96</v>
      </c>
      <c r="V17" s="293">
        <v>112</v>
      </c>
      <c r="W17" s="293">
        <v>128</v>
      </c>
      <c r="X17" s="293">
        <v>101</v>
      </c>
      <c r="Y17" s="293">
        <v>103</v>
      </c>
      <c r="Z17" s="293">
        <v>100</v>
      </c>
      <c r="AA17" s="293">
        <v>101</v>
      </c>
      <c r="AB17" s="293">
        <v>454</v>
      </c>
      <c r="AC17" s="293">
        <v>394</v>
      </c>
      <c r="AD17" s="293">
        <v>391</v>
      </c>
      <c r="AE17" s="293">
        <v>325</v>
      </c>
      <c r="AF17" s="293">
        <v>270</v>
      </c>
      <c r="AG17" s="293">
        <v>264</v>
      </c>
      <c r="AH17" s="293">
        <v>205</v>
      </c>
      <c r="AI17" s="293">
        <v>162</v>
      </c>
      <c r="AJ17" s="293">
        <v>114</v>
      </c>
      <c r="AK17" s="293">
        <v>92</v>
      </c>
      <c r="AL17" s="293">
        <v>77</v>
      </c>
      <c r="AM17" s="293">
        <v>59</v>
      </c>
      <c r="AN17" s="293">
        <v>22</v>
      </c>
      <c r="AO17" s="293">
        <v>26</v>
      </c>
      <c r="AP17" s="294">
        <v>4</v>
      </c>
      <c r="AQ17" s="295">
        <v>31</v>
      </c>
      <c r="AR17" s="296">
        <v>27</v>
      </c>
      <c r="AS17" s="297">
        <v>99</v>
      </c>
      <c r="AT17" s="298">
        <f>SUM(AU17:CB17)</f>
        <v>4725</v>
      </c>
      <c r="AU17" s="293">
        <v>58</v>
      </c>
      <c r="AV17" s="293">
        <v>64</v>
      </c>
      <c r="AW17" s="293">
        <v>72</v>
      </c>
      <c r="AX17" s="293">
        <v>80</v>
      </c>
      <c r="AY17" s="293">
        <v>79</v>
      </c>
      <c r="AZ17" s="293">
        <v>54</v>
      </c>
      <c r="BA17" s="299">
        <v>99</v>
      </c>
      <c r="BB17" s="299">
        <v>108</v>
      </c>
      <c r="BC17" s="299">
        <v>75</v>
      </c>
      <c r="BD17" s="300">
        <v>106</v>
      </c>
      <c r="BE17" s="293">
        <v>106</v>
      </c>
      <c r="BF17" s="299">
        <v>99</v>
      </c>
      <c r="BG17" s="299">
        <v>102</v>
      </c>
      <c r="BH17" s="299">
        <v>88</v>
      </c>
      <c r="BI17" s="300">
        <v>102</v>
      </c>
      <c r="BJ17" s="293">
        <v>78</v>
      </c>
      <c r="BK17" s="299">
        <v>101</v>
      </c>
      <c r="BL17" s="299">
        <v>109</v>
      </c>
      <c r="BM17" s="299">
        <v>106</v>
      </c>
      <c r="BN17" s="300">
        <v>103</v>
      </c>
      <c r="BO17" s="293">
        <v>418</v>
      </c>
      <c r="BP17" s="293">
        <v>387</v>
      </c>
      <c r="BQ17" s="293">
        <v>362</v>
      </c>
      <c r="BR17" s="293">
        <v>324</v>
      </c>
      <c r="BS17" s="293">
        <v>300</v>
      </c>
      <c r="BT17" s="293">
        <v>243</v>
      </c>
      <c r="BU17" s="293">
        <v>226</v>
      </c>
      <c r="BV17" s="293">
        <v>160</v>
      </c>
      <c r="BW17" s="293">
        <v>135</v>
      </c>
      <c r="BX17" s="293">
        <v>105</v>
      </c>
      <c r="BY17" s="293">
        <v>95</v>
      </c>
      <c r="BZ17" s="293">
        <v>68</v>
      </c>
      <c r="CA17" s="293">
        <v>68</v>
      </c>
      <c r="CB17" s="293">
        <v>45</v>
      </c>
      <c r="CC17" s="301">
        <v>1</v>
      </c>
      <c r="CD17" s="295">
        <v>30</v>
      </c>
      <c r="CE17" s="302">
        <v>28</v>
      </c>
      <c r="CF17" s="303">
        <v>98</v>
      </c>
      <c r="CG17" s="303">
        <v>294</v>
      </c>
      <c r="CH17" s="304"/>
      <c r="CI17" s="305"/>
      <c r="CJ17" s="301">
        <f>SUM(H17:S17)</f>
        <v>1032</v>
      </c>
      <c r="CK17" s="304">
        <f>SUM(T17:Y17)</f>
        <v>651</v>
      </c>
      <c r="CL17" s="304">
        <f>SUM(Z17:AC17)</f>
        <v>1049</v>
      </c>
      <c r="CM17" s="304">
        <f>SUM(AD17:AI17)</f>
        <v>1617</v>
      </c>
      <c r="CN17" s="302">
        <f>SUM(AJ17:AO17)</f>
        <v>390</v>
      </c>
      <c r="CO17" s="306">
        <f>SUM(AU17:BF17)</f>
        <v>1000</v>
      </c>
      <c r="CP17" s="305">
        <f>SUM(BG17:BL17)</f>
        <v>580</v>
      </c>
      <c r="CQ17" s="305">
        <f>SUM(BM17:BP17)</f>
        <v>1014</v>
      </c>
      <c r="CR17" s="305">
        <f>SUM(BQ17:BV17)</f>
        <v>1615</v>
      </c>
      <c r="CS17" s="307">
        <f>SUM(BW17:CB17)</f>
        <v>516</v>
      </c>
      <c r="CT17" s="306">
        <f>SUM(H17:L17)</f>
        <v>323</v>
      </c>
      <c r="CU17" s="305">
        <f>SUM(M17:Q17)</f>
        <v>485</v>
      </c>
      <c r="CV17" s="305">
        <f>SUM(R17:V17)</f>
        <v>543</v>
      </c>
      <c r="CW17" s="305">
        <f>SUM(W17:AA17)</f>
        <v>533</v>
      </c>
      <c r="CX17" s="305">
        <f t="shared" si="53"/>
        <v>454</v>
      </c>
      <c r="CY17" s="305">
        <f t="shared" si="53"/>
        <v>394</v>
      </c>
      <c r="CZ17" s="305">
        <f t="shared" si="53"/>
        <v>391</v>
      </c>
      <c r="DA17" s="305">
        <f t="shared" si="53"/>
        <v>325</v>
      </c>
      <c r="DB17" s="305">
        <f t="shared" si="53"/>
        <v>270</v>
      </c>
      <c r="DC17" s="305">
        <f t="shared" si="53"/>
        <v>264</v>
      </c>
      <c r="DD17" s="305">
        <f t="shared" si="53"/>
        <v>205</v>
      </c>
      <c r="DE17" s="305">
        <f t="shared" si="53"/>
        <v>162</v>
      </c>
      <c r="DF17" s="305">
        <f t="shared" si="53"/>
        <v>114</v>
      </c>
      <c r="DG17" s="305">
        <f t="shared" si="53"/>
        <v>92</v>
      </c>
      <c r="DH17" s="305">
        <f t="shared" si="53"/>
        <v>77</v>
      </c>
      <c r="DI17" s="305">
        <f t="shared" si="53"/>
        <v>59</v>
      </c>
      <c r="DJ17" s="305">
        <f t="shared" si="53"/>
        <v>22</v>
      </c>
      <c r="DK17" s="307">
        <f t="shared" si="53"/>
        <v>26</v>
      </c>
      <c r="DL17" s="306">
        <f>SUM(AU17:AY17)</f>
        <v>353</v>
      </c>
      <c r="DM17" s="305">
        <f>SUM(AZ17:BD17)</f>
        <v>442</v>
      </c>
      <c r="DN17" s="305">
        <f>SUM(BE17:BI17)</f>
        <v>497</v>
      </c>
      <c r="DO17" s="305">
        <f>SUM(BJ17:BN17)</f>
        <v>497</v>
      </c>
      <c r="DP17" s="305">
        <f t="shared" si="54"/>
        <v>418</v>
      </c>
      <c r="DQ17" s="305">
        <f t="shared" si="54"/>
        <v>387</v>
      </c>
      <c r="DR17" s="305">
        <f t="shared" si="54"/>
        <v>362</v>
      </c>
      <c r="DS17" s="305">
        <f t="shared" si="54"/>
        <v>324</v>
      </c>
      <c r="DT17" s="305">
        <f t="shared" si="54"/>
        <v>300</v>
      </c>
      <c r="DU17" s="305">
        <f t="shared" si="54"/>
        <v>243</v>
      </c>
      <c r="DV17" s="305">
        <f t="shared" si="54"/>
        <v>226</v>
      </c>
      <c r="DW17" s="305">
        <f t="shared" si="54"/>
        <v>160</v>
      </c>
      <c r="DX17" s="305">
        <f t="shared" si="54"/>
        <v>135</v>
      </c>
      <c r="DY17" s="305">
        <f t="shared" si="54"/>
        <v>105</v>
      </c>
      <c r="DZ17" s="305">
        <f t="shared" si="54"/>
        <v>95</v>
      </c>
      <c r="EA17" s="305">
        <f t="shared" si="54"/>
        <v>68</v>
      </c>
      <c r="EB17" s="305">
        <f t="shared" si="54"/>
        <v>68</v>
      </c>
      <c r="EC17" s="307">
        <f t="shared" si="54"/>
        <v>45</v>
      </c>
    </row>
    <row r="18" spans="1:133" s="299" customFormat="1" x14ac:dyDescent="0.25">
      <c r="A18" s="287" t="s">
        <v>65</v>
      </c>
      <c r="B18" s="288" t="s">
        <v>45</v>
      </c>
      <c r="C18" s="289" t="s">
        <v>45</v>
      </c>
      <c r="D18" s="289" t="s">
        <v>47</v>
      </c>
      <c r="E18" s="290" t="s">
        <v>66</v>
      </c>
      <c r="F18" s="291">
        <f>G18+AT18</f>
        <v>6811</v>
      </c>
      <c r="G18" s="292">
        <f>SUM(H18:AO18)</f>
        <v>3399</v>
      </c>
      <c r="H18" s="293">
        <v>37</v>
      </c>
      <c r="I18" s="293">
        <v>25</v>
      </c>
      <c r="J18" s="293">
        <v>14</v>
      </c>
      <c r="K18" s="293">
        <v>34</v>
      </c>
      <c r="L18" s="293">
        <v>28</v>
      </c>
      <c r="M18" s="293">
        <v>26</v>
      </c>
      <c r="N18" s="293">
        <v>57</v>
      </c>
      <c r="O18" s="293">
        <v>63</v>
      </c>
      <c r="P18" s="293">
        <v>76</v>
      </c>
      <c r="Q18" s="293">
        <v>68</v>
      </c>
      <c r="R18" s="293">
        <v>69</v>
      </c>
      <c r="S18" s="293">
        <v>66</v>
      </c>
      <c r="T18" s="293">
        <v>81</v>
      </c>
      <c r="U18" s="293">
        <v>84</v>
      </c>
      <c r="V18" s="293">
        <v>99</v>
      </c>
      <c r="W18" s="293">
        <v>75</v>
      </c>
      <c r="X18" s="293">
        <v>92</v>
      </c>
      <c r="Y18" s="293">
        <v>90</v>
      </c>
      <c r="Z18" s="293">
        <v>83</v>
      </c>
      <c r="AA18" s="293">
        <v>75</v>
      </c>
      <c r="AB18" s="293">
        <v>331</v>
      </c>
      <c r="AC18" s="293">
        <v>291</v>
      </c>
      <c r="AD18" s="293">
        <v>253</v>
      </c>
      <c r="AE18" s="293">
        <v>239</v>
      </c>
      <c r="AF18" s="293">
        <v>226</v>
      </c>
      <c r="AG18" s="293">
        <v>208</v>
      </c>
      <c r="AH18" s="293">
        <v>123</v>
      </c>
      <c r="AI18" s="293">
        <v>138</v>
      </c>
      <c r="AJ18" s="293">
        <v>103</v>
      </c>
      <c r="AK18" s="293">
        <v>93</v>
      </c>
      <c r="AL18" s="293">
        <v>60</v>
      </c>
      <c r="AM18" s="293">
        <v>53</v>
      </c>
      <c r="AN18" s="293">
        <v>29</v>
      </c>
      <c r="AO18" s="293">
        <v>10</v>
      </c>
      <c r="AP18" s="294">
        <v>0</v>
      </c>
      <c r="AQ18" s="295">
        <v>19</v>
      </c>
      <c r="AR18" s="296">
        <v>18</v>
      </c>
      <c r="AS18" s="297">
        <v>61</v>
      </c>
      <c r="AT18" s="298">
        <f>SUM(AU18:CB18)</f>
        <v>3412</v>
      </c>
      <c r="AU18" s="293">
        <v>25</v>
      </c>
      <c r="AV18" s="293">
        <v>19</v>
      </c>
      <c r="AW18" s="293">
        <v>21</v>
      </c>
      <c r="AX18" s="293">
        <v>22</v>
      </c>
      <c r="AY18" s="293">
        <v>26</v>
      </c>
      <c r="AZ18" s="293">
        <v>19</v>
      </c>
      <c r="BA18" s="299">
        <v>77</v>
      </c>
      <c r="BB18" s="299">
        <v>53</v>
      </c>
      <c r="BC18" s="299">
        <v>44</v>
      </c>
      <c r="BD18" s="300">
        <v>60</v>
      </c>
      <c r="BE18" s="293">
        <v>72</v>
      </c>
      <c r="BF18" s="299">
        <v>68</v>
      </c>
      <c r="BG18" s="299">
        <v>84</v>
      </c>
      <c r="BH18" s="299">
        <v>88</v>
      </c>
      <c r="BI18" s="300">
        <v>102</v>
      </c>
      <c r="BJ18" s="293">
        <v>73</v>
      </c>
      <c r="BK18" s="299">
        <v>61</v>
      </c>
      <c r="BL18" s="299">
        <v>71</v>
      </c>
      <c r="BM18" s="299">
        <v>64</v>
      </c>
      <c r="BN18" s="300">
        <v>82</v>
      </c>
      <c r="BO18" s="293">
        <v>349</v>
      </c>
      <c r="BP18" s="293">
        <v>306</v>
      </c>
      <c r="BQ18" s="293">
        <v>221</v>
      </c>
      <c r="BR18" s="293">
        <v>230</v>
      </c>
      <c r="BS18" s="293">
        <v>214</v>
      </c>
      <c r="BT18" s="293">
        <v>156</v>
      </c>
      <c r="BU18" s="293">
        <v>159</v>
      </c>
      <c r="BV18" s="293">
        <v>131</v>
      </c>
      <c r="BW18" s="293">
        <v>149</v>
      </c>
      <c r="BX18" s="293">
        <v>126</v>
      </c>
      <c r="BY18" s="293">
        <v>78</v>
      </c>
      <c r="BZ18" s="293">
        <v>62</v>
      </c>
      <c r="CA18" s="293">
        <v>69</v>
      </c>
      <c r="CB18" s="293">
        <v>31</v>
      </c>
      <c r="CC18" s="301">
        <v>0</v>
      </c>
      <c r="CD18" s="295">
        <v>15</v>
      </c>
      <c r="CE18" s="302">
        <v>10</v>
      </c>
      <c r="CF18" s="303">
        <v>75</v>
      </c>
      <c r="CG18" s="303">
        <v>91</v>
      </c>
      <c r="CH18" s="304"/>
      <c r="CI18" s="305"/>
      <c r="CJ18" s="301">
        <f>SUM(H18:S18)</f>
        <v>563</v>
      </c>
      <c r="CK18" s="304">
        <f>SUM(T18:Y18)</f>
        <v>521</v>
      </c>
      <c r="CL18" s="304">
        <f>SUM(Z18:AC18)</f>
        <v>780</v>
      </c>
      <c r="CM18" s="304">
        <f>SUM(AD18:AI18)</f>
        <v>1187</v>
      </c>
      <c r="CN18" s="302">
        <f>SUM(AJ18:AO18)</f>
        <v>348</v>
      </c>
      <c r="CO18" s="306">
        <f>SUM(AU18:BF18)</f>
        <v>506</v>
      </c>
      <c r="CP18" s="305">
        <f>SUM(BG18:BL18)</f>
        <v>479</v>
      </c>
      <c r="CQ18" s="305">
        <f>SUM(BM18:BP18)</f>
        <v>801</v>
      </c>
      <c r="CR18" s="305">
        <f>SUM(BQ18:BV18)</f>
        <v>1111</v>
      </c>
      <c r="CS18" s="307">
        <f>SUM(BW18:CB18)</f>
        <v>515</v>
      </c>
      <c r="CT18" s="306">
        <f>SUM(H18:L18)</f>
        <v>138</v>
      </c>
      <c r="CU18" s="305">
        <f>SUM(M18:Q18)</f>
        <v>290</v>
      </c>
      <c r="CV18" s="305">
        <f>SUM(R18:V18)</f>
        <v>399</v>
      </c>
      <c r="CW18" s="305">
        <f>SUM(W18:AA18)</f>
        <v>415</v>
      </c>
      <c r="CX18" s="305">
        <f t="shared" si="53"/>
        <v>331</v>
      </c>
      <c r="CY18" s="305">
        <f t="shared" si="53"/>
        <v>291</v>
      </c>
      <c r="CZ18" s="305">
        <f t="shared" si="53"/>
        <v>253</v>
      </c>
      <c r="DA18" s="305">
        <f t="shared" si="53"/>
        <v>239</v>
      </c>
      <c r="DB18" s="305">
        <f t="shared" si="53"/>
        <v>226</v>
      </c>
      <c r="DC18" s="305">
        <f t="shared" si="53"/>
        <v>208</v>
      </c>
      <c r="DD18" s="305">
        <f t="shared" si="53"/>
        <v>123</v>
      </c>
      <c r="DE18" s="305">
        <f t="shared" si="53"/>
        <v>138</v>
      </c>
      <c r="DF18" s="305">
        <f t="shared" si="53"/>
        <v>103</v>
      </c>
      <c r="DG18" s="305">
        <f t="shared" si="53"/>
        <v>93</v>
      </c>
      <c r="DH18" s="305">
        <f t="shared" si="53"/>
        <v>60</v>
      </c>
      <c r="DI18" s="305">
        <f t="shared" si="53"/>
        <v>53</v>
      </c>
      <c r="DJ18" s="305">
        <f t="shared" si="53"/>
        <v>29</v>
      </c>
      <c r="DK18" s="307">
        <f t="shared" si="53"/>
        <v>10</v>
      </c>
      <c r="DL18" s="306">
        <f>SUM(AU18:AY18)</f>
        <v>113</v>
      </c>
      <c r="DM18" s="305">
        <f>SUM(AZ18:BD18)</f>
        <v>253</v>
      </c>
      <c r="DN18" s="305">
        <f>SUM(BE18:BI18)</f>
        <v>414</v>
      </c>
      <c r="DO18" s="305">
        <f>SUM(BJ18:BN18)</f>
        <v>351</v>
      </c>
      <c r="DP18" s="305">
        <f t="shared" si="54"/>
        <v>349</v>
      </c>
      <c r="DQ18" s="305">
        <f t="shared" si="54"/>
        <v>306</v>
      </c>
      <c r="DR18" s="305">
        <f t="shared" si="54"/>
        <v>221</v>
      </c>
      <c r="DS18" s="305">
        <f t="shared" si="54"/>
        <v>230</v>
      </c>
      <c r="DT18" s="305">
        <f t="shared" si="54"/>
        <v>214</v>
      </c>
      <c r="DU18" s="305">
        <f t="shared" si="54"/>
        <v>156</v>
      </c>
      <c r="DV18" s="305">
        <f t="shared" si="54"/>
        <v>159</v>
      </c>
      <c r="DW18" s="305">
        <f t="shared" si="54"/>
        <v>131</v>
      </c>
      <c r="DX18" s="305">
        <f t="shared" si="54"/>
        <v>149</v>
      </c>
      <c r="DY18" s="305">
        <f t="shared" si="54"/>
        <v>126</v>
      </c>
      <c r="DZ18" s="305">
        <f t="shared" si="54"/>
        <v>78</v>
      </c>
      <c r="EA18" s="305">
        <f t="shared" si="54"/>
        <v>62</v>
      </c>
      <c r="EB18" s="305">
        <f t="shared" si="54"/>
        <v>69</v>
      </c>
      <c r="EC18" s="307">
        <f t="shared" si="54"/>
        <v>31</v>
      </c>
    </row>
    <row r="20" spans="1:133" x14ac:dyDescent="0.25">
      <c r="A20" s="43" t="s">
        <v>67</v>
      </c>
      <c r="B20" s="44"/>
    </row>
    <row r="21" spans="1:133" x14ac:dyDescent="0.25">
      <c r="A21" s="45" t="s">
        <v>68</v>
      </c>
      <c r="B21" s="46"/>
    </row>
    <row r="22" spans="1:133" x14ac:dyDescent="0.25">
      <c r="A22" s="45" t="s">
        <v>69</v>
      </c>
      <c r="B22" s="46"/>
    </row>
    <row r="23" spans="1:133" x14ac:dyDescent="0.25">
      <c r="A23" s="47" t="s">
        <v>70</v>
      </c>
      <c r="B23" s="48"/>
    </row>
  </sheetData>
  <autoFilter ref="A7:EC15" xr:uid="{00000000-0009-0000-0000-000004000000}"/>
  <mergeCells count="7">
    <mergeCell ref="CG6:CG7"/>
    <mergeCell ref="G6:G7"/>
    <mergeCell ref="AT6:AT7"/>
    <mergeCell ref="CC6:CE6"/>
    <mergeCell ref="CF6:CF7"/>
    <mergeCell ref="AP6:AR6"/>
    <mergeCell ref="AS6:AS7"/>
  </mergeCells>
  <conditionalFormatting sqref="H9:AP18 AR9:AS18 AU9:AZ18 BB9:CC18 CE9:CH18">
    <cfRule type="cellIs" dxfId="1" priority="1" operator="lessThan">
      <formula>0</formula>
    </cfRule>
  </conditionalFormatting>
  <conditionalFormatting sqref="AT1">
    <cfRule type="cellIs" dxfId="0" priority="19" operator="lessThan">
      <formula>0</formula>
    </cfRule>
  </conditionalFormatting>
  <pageMargins left="0.7" right="0.7" top="0.75" bottom="0.75" header="0.3" footer="0.3"/>
  <pageSetup paperSize="9" firstPageNumber="4294967295"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79"/>
  <sheetViews>
    <sheetView showGridLines="0" topLeftCell="A4" workbookViewId="0">
      <selection activeCell="O20" sqref="O20"/>
    </sheetView>
  </sheetViews>
  <sheetFormatPr baseColWidth="10" defaultRowHeight="15" x14ac:dyDescent="0.25"/>
  <cols>
    <col min="2" max="2" width="17.140625" bestFit="1" customWidth="1"/>
    <col min="3" max="3" width="8.140625" bestFit="1" customWidth="1"/>
    <col min="4" max="4" width="6.5703125" bestFit="1" customWidth="1"/>
    <col min="5" max="5" width="12.5703125" bestFit="1" customWidth="1"/>
  </cols>
  <sheetData>
    <row r="1" spans="2:2" ht="26.25" x14ac:dyDescent="0.4">
      <c r="B1" s="211" t="s">
        <v>101</v>
      </c>
    </row>
    <row r="16" spans="2:2" x14ac:dyDescent="0.25">
      <c r="B16" s="212" t="s">
        <v>102</v>
      </c>
    </row>
    <row r="17" spans="2:8" ht="30" x14ac:dyDescent="0.25">
      <c r="C17" t="s">
        <v>99</v>
      </c>
      <c r="D17" t="s">
        <v>100</v>
      </c>
      <c r="E17" t="s">
        <v>103</v>
      </c>
      <c r="G17" s="177" t="s">
        <v>104</v>
      </c>
      <c r="H17" s="177" t="s">
        <v>105</v>
      </c>
    </row>
    <row r="18" spans="2:8" x14ac:dyDescent="0.25">
      <c r="B18" s="213" t="s">
        <v>74</v>
      </c>
      <c r="C18" s="205">
        <v>2802</v>
      </c>
      <c r="D18" s="205">
        <v>2608</v>
      </c>
      <c r="E18" s="205">
        <v>5410</v>
      </c>
      <c r="G18" s="214">
        <f t="shared" ref="G18:G35" si="0">C18/$E$36</f>
        <v>3.8754114685624189E-2</v>
      </c>
      <c r="H18" s="215">
        <f t="shared" ref="H18:H35" si="1">D18/$E$36*-1</f>
        <v>-3.6070924732372549E-2</v>
      </c>
    </row>
    <row r="19" spans="2:8" x14ac:dyDescent="0.25">
      <c r="B19" s="213" t="s">
        <v>75</v>
      </c>
      <c r="C19" s="205">
        <v>3332</v>
      </c>
      <c r="D19" s="205">
        <v>3411</v>
      </c>
      <c r="E19" s="205">
        <v>6743</v>
      </c>
      <c r="G19" s="214">
        <f t="shared" si="0"/>
        <v>4.6084478990899284E-2</v>
      </c>
      <c r="H19" s="215">
        <f t="shared" si="1"/>
        <v>-4.7177118198666705E-2</v>
      </c>
    </row>
    <row r="20" spans="2:8" x14ac:dyDescent="0.25">
      <c r="B20" s="213" t="s">
        <v>76</v>
      </c>
      <c r="C20" s="205">
        <v>3664</v>
      </c>
      <c r="D20" s="205">
        <v>3872</v>
      </c>
      <c r="E20" s="205">
        <v>7536</v>
      </c>
      <c r="G20" s="214">
        <f t="shared" si="0"/>
        <v>5.0676329838731986E-2</v>
      </c>
      <c r="H20" s="215">
        <f t="shared" si="1"/>
        <v>-5.3553152056651267E-2</v>
      </c>
    </row>
    <row r="21" spans="2:8" x14ac:dyDescent="0.25">
      <c r="B21" s="213" t="s">
        <v>77</v>
      </c>
      <c r="C21" s="205">
        <v>3705</v>
      </c>
      <c r="D21" s="205">
        <v>3872</v>
      </c>
      <c r="E21" s="205">
        <v>7577</v>
      </c>
      <c r="G21" s="214">
        <f t="shared" si="0"/>
        <v>5.1243395756687231E-2</v>
      </c>
      <c r="H21" s="215">
        <f t="shared" si="1"/>
        <v>-5.3553152056651267E-2</v>
      </c>
    </row>
    <row r="22" spans="2:8" x14ac:dyDescent="0.25">
      <c r="B22" s="213" t="s">
        <v>17</v>
      </c>
      <c r="C22" s="205">
        <v>3194</v>
      </c>
      <c r="D22" s="205">
        <v>3413</v>
      </c>
      <c r="E22" s="205">
        <v>6607</v>
      </c>
      <c r="G22" s="214">
        <f t="shared" si="0"/>
        <v>4.4175818096318223E-2</v>
      </c>
      <c r="H22" s="215">
        <f t="shared" si="1"/>
        <v>-4.7204779950762082E-2</v>
      </c>
    </row>
    <row r="23" spans="2:8" x14ac:dyDescent="0.25">
      <c r="B23" s="213" t="s">
        <v>18</v>
      </c>
      <c r="C23" s="205">
        <v>3034</v>
      </c>
      <c r="D23" s="205">
        <v>3133</v>
      </c>
      <c r="E23" s="205">
        <v>6167</v>
      </c>
      <c r="G23" s="214">
        <f t="shared" si="0"/>
        <v>4.1962877928688004E-2</v>
      </c>
      <c r="H23" s="215">
        <f t="shared" si="1"/>
        <v>-4.3332134657409198E-2</v>
      </c>
    </row>
    <row r="24" spans="2:8" x14ac:dyDescent="0.25">
      <c r="B24" s="213" t="s">
        <v>19</v>
      </c>
      <c r="C24" s="205">
        <v>2970</v>
      </c>
      <c r="D24" s="205">
        <v>2813</v>
      </c>
      <c r="E24" s="205">
        <v>5783</v>
      </c>
      <c r="G24" s="214">
        <f t="shared" si="0"/>
        <v>4.1077701861635917E-2</v>
      </c>
      <c r="H24" s="215">
        <f t="shared" si="1"/>
        <v>-3.8906254322148767E-2</v>
      </c>
    </row>
    <row r="25" spans="2:8" x14ac:dyDescent="0.25">
      <c r="B25" s="213" t="s">
        <v>20</v>
      </c>
      <c r="C25" s="205">
        <v>2644</v>
      </c>
      <c r="D25" s="205">
        <v>2502</v>
      </c>
      <c r="E25" s="205">
        <v>5146</v>
      </c>
      <c r="G25" s="214">
        <f t="shared" si="0"/>
        <v>3.6568836270089347E-2</v>
      </c>
      <c r="H25" s="215">
        <f t="shared" si="1"/>
        <v>-3.4604851871317531E-2</v>
      </c>
    </row>
    <row r="26" spans="2:8" x14ac:dyDescent="0.25">
      <c r="B26" s="213" t="s">
        <v>21</v>
      </c>
      <c r="C26" s="205">
        <v>2253</v>
      </c>
      <c r="D26" s="205">
        <v>2300</v>
      </c>
      <c r="E26" s="205">
        <v>4553</v>
      </c>
      <c r="G26" s="214">
        <f t="shared" si="0"/>
        <v>3.1160963735443001E-2</v>
      </c>
      <c r="H26" s="215">
        <f t="shared" si="1"/>
        <v>-3.1811014909684382E-2</v>
      </c>
    </row>
    <row r="27" spans="2:8" x14ac:dyDescent="0.25">
      <c r="B27" s="213" t="s">
        <v>22</v>
      </c>
      <c r="C27" s="205">
        <v>1919</v>
      </c>
      <c r="D27" s="205">
        <v>1897</v>
      </c>
      <c r="E27" s="205">
        <v>3816</v>
      </c>
      <c r="G27" s="214">
        <f t="shared" si="0"/>
        <v>2.6541451135514923E-2</v>
      </c>
      <c r="H27" s="215">
        <f t="shared" si="1"/>
        <v>-2.6237171862465769E-2</v>
      </c>
    </row>
    <row r="28" spans="2:8" x14ac:dyDescent="0.25">
      <c r="B28" s="213" t="s">
        <v>23</v>
      </c>
      <c r="C28" s="205">
        <v>1666</v>
      </c>
      <c r="D28" s="205">
        <v>1735</v>
      </c>
      <c r="E28" s="205">
        <v>3401</v>
      </c>
      <c r="G28" s="214">
        <f t="shared" si="0"/>
        <v>2.3042239495449642E-2</v>
      </c>
      <c r="H28" s="215">
        <f t="shared" si="1"/>
        <v>-2.3996569942740173E-2</v>
      </c>
    </row>
    <row r="29" spans="2:8" x14ac:dyDescent="0.25">
      <c r="B29" s="213" t="s">
        <v>24</v>
      </c>
      <c r="C29" s="205">
        <v>1319</v>
      </c>
      <c r="D29" s="205">
        <v>1435</v>
      </c>
      <c r="E29" s="205">
        <v>2754</v>
      </c>
      <c r="G29" s="214">
        <f t="shared" si="0"/>
        <v>1.8242925506901608E-2</v>
      </c>
      <c r="H29" s="215">
        <f t="shared" si="1"/>
        <v>-1.9847307128433515E-2</v>
      </c>
    </row>
    <row r="30" spans="2:8" x14ac:dyDescent="0.25">
      <c r="B30" s="213" t="s">
        <v>25</v>
      </c>
      <c r="C30" s="205">
        <v>976</v>
      </c>
      <c r="D30" s="205">
        <v>1129</v>
      </c>
      <c r="E30" s="205">
        <v>2105</v>
      </c>
      <c r="G30" s="214">
        <f t="shared" si="0"/>
        <v>1.3498935022544328E-2</v>
      </c>
      <c r="H30" s="215">
        <f t="shared" si="1"/>
        <v>-1.5615059057840724E-2</v>
      </c>
    </row>
    <row r="31" spans="2:8" x14ac:dyDescent="0.25">
      <c r="B31" s="213" t="s">
        <v>26</v>
      </c>
      <c r="C31" s="205">
        <v>744</v>
      </c>
      <c r="D31" s="205">
        <v>885</v>
      </c>
      <c r="E31" s="205">
        <v>1629</v>
      </c>
      <c r="G31" s="214">
        <f t="shared" si="0"/>
        <v>1.0290171779480512E-2</v>
      </c>
      <c r="H31" s="215">
        <f t="shared" si="1"/>
        <v>-1.2240325302204641E-2</v>
      </c>
    </row>
    <row r="32" spans="2:8" x14ac:dyDescent="0.25">
      <c r="B32" s="213" t="s">
        <v>27</v>
      </c>
      <c r="C32" s="205">
        <v>502</v>
      </c>
      <c r="D32" s="205">
        <v>732</v>
      </c>
      <c r="E32" s="205">
        <v>1234</v>
      </c>
      <c r="G32" s="214">
        <f t="shared" si="0"/>
        <v>6.9430997759398084E-3</v>
      </c>
      <c r="H32" s="215">
        <f t="shared" si="1"/>
        <v>-1.0124201266908247E-2</v>
      </c>
    </row>
    <row r="33" spans="2:8" x14ac:dyDescent="0.25">
      <c r="B33" s="213" t="s">
        <v>28</v>
      </c>
      <c r="C33" s="205">
        <v>371</v>
      </c>
      <c r="D33" s="205">
        <v>504</v>
      </c>
      <c r="E33" s="205">
        <v>875</v>
      </c>
      <c r="G33" s="214">
        <f t="shared" si="0"/>
        <v>5.1312550136925674E-3</v>
      </c>
      <c r="H33" s="215">
        <f t="shared" si="1"/>
        <v>-6.9707615280351857E-3</v>
      </c>
    </row>
    <row r="34" spans="2:8" x14ac:dyDescent="0.25">
      <c r="B34" s="213" t="s">
        <v>29</v>
      </c>
      <c r="C34" s="205">
        <v>171</v>
      </c>
      <c r="D34" s="205">
        <v>412</v>
      </c>
      <c r="E34" s="205">
        <v>583</v>
      </c>
      <c r="G34" s="214">
        <f t="shared" si="0"/>
        <v>2.3650798041547952E-3</v>
      </c>
      <c r="H34" s="215">
        <f t="shared" si="1"/>
        <v>-5.6983209316478108E-3</v>
      </c>
    </row>
    <row r="35" spans="2:8" x14ac:dyDescent="0.25">
      <c r="B35" s="213" t="s">
        <v>30</v>
      </c>
      <c r="C35" s="205">
        <v>129</v>
      </c>
      <c r="D35" s="205">
        <v>254</v>
      </c>
      <c r="E35" s="205">
        <v>383</v>
      </c>
      <c r="G35" s="214">
        <f t="shared" si="0"/>
        <v>1.784183010151863E-3</v>
      </c>
      <c r="H35" s="215">
        <f t="shared" si="1"/>
        <v>-3.5130425161129706E-3</v>
      </c>
    </row>
    <row r="36" spans="2:8" x14ac:dyDescent="0.25">
      <c r="B36" s="213" t="s">
        <v>103</v>
      </c>
      <c r="C36" s="205">
        <v>35395</v>
      </c>
      <c r="D36" s="205">
        <v>36907</v>
      </c>
      <c r="E36" s="205">
        <v>72302</v>
      </c>
      <c r="G36" s="216">
        <f>SUM(G18:G35)</f>
        <v>0.48954385770794723</v>
      </c>
      <c r="H36" s="216">
        <f>ABS(SUM(H18:H35))</f>
        <v>0.51045614229205283</v>
      </c>
    </row>
    <row r="37" spans="2:8" x14ac:dyDescent="0.25">
      <c r="B37" s="213" t="s">
        <v>106</v>
      </c>
    </row>
    <row r="38" spans="2:8" x14ac:dyDescent="0.25">
      <c r="B38" s="1" t="s">
        <v>1</v>
      </c>
    </row>
    <row r="42" spans="2:8" x14ac:dyDescent="0.25">
      <c r="B42" s="217" t="s">
        <v>68</v>
      </c>
      <c r="C42" s="218"/>
    </row>
    <row r="43" spans="2:8" x14ac:dyDescent="0.25">
      <c r="B43" s="217" t="s">
        <v>69</v>
      </c>
      <c r="C43" s="219"/>
    </row>
    <row r="44" spans="2:8" x14ac:dyDescent="0.25">
      <c r="B44" s="218"/>
      <c r="C44" s="219"/>
    </row>
    <row r="45" spans="2:8" x14ac:dyDescent="0.25">
      <c r="B45" s="218"/>
      <c r="C45" s="219"/>
    </row>
    <row r="46" spans="2:8" x14ac:dyDescent="0.25">
      <c r="B46" s="218"/>
      <c r="C46" s="219"/>
    </row>
    <row r="47" spans="2:8" x14ac:dyDescent="0.25">
      <c r="B47" s="218"/>
      <c r="C47" s="219"/>
    </row>
    <row r="48" spans="2:8" x14ac:dyDescent="0.25">
      <c r="B48" s="218"/>
      <c r="C48" s="219"/>
    </row>
    <row r="49" spans="2:3" x14ac:dyDescent="0.25">
      <c r="B49" s="218"/>
      <c r="C49" s="219"/>
    </row>
    <row r="50" spans="2:3" x14ac:dyDescent="0.25">
      <c r="B50" s="218"/>
      <c r="C50" s="219"/>
    </row>
    <row r="51" spans="2:3" x14ac:dyDescent="0.25">
      <c r="B51" s="218"/>
      <c r="C51" s="219"/>
    </row>
    <row r="52" spans="2:3" x14ac:dyDescent="0.25">
      <c r="B52" s="218"/>
      <c r="C52" s="219"/>
    </row>
    <row r="53" spans="2:3" x14ac:dyDescent="0.25">
      <c r="B53" s="218"/>
      <c r="C53" s="219"/>
    </row>
    <row r="54" spans="2:3" x14ac:dyDescent="0.25">
      <c r="B54" s="218"/>
      <c r="C54" s="219"/>
    </row>
    <row r="55" spans="2:3" x14ac:dyDescent="0.25">
      <c r="B55" s="218"/>
      <c r="C55" s="219"/>
    </row>
    <row r="56" spans="2:3" x14ac:dyDescent="0.25">
      <c r="B56" s="218"/>
      <c r="C56" s="219"/>
    </row>
    <row r="57" spans="2:3" x14ac:dyDescent="0.25">
      <c r="B57" s="218"/>
      <c r="C57" s="219"/>
    </row>
    <row r="58" spans="2:3" x14ac:dyDescent="0.25">
      <c r="B58" s="218"/>
      <c r="C58" s="219"/>
    </row>
    <row r="59" spans="2:3" x14ac:dyDescent="0.25">
      <c r="B59" s="218"/>
      <c r="C59" s="219"/>
    </row>
    <row r="60" spans="2:3" x14ac:dyDescent="0.25">
      <c r="B60" s="218"/>
      <c r="C60" s="219"/>
    </row>
    <row r="61" spans="2:3" x14ac:dyDescent="0.25">
      <c r="B61" s="218"/>
      <c r="C61" s="219"/>
    </row>
    <row r="62" spans="2:3" x14ac:dyDescent="0.25">
      <c r="B62" s="218"/>
      <c r="C62" s="219"/>
    </row>
    <row r="63" spans="2:3" ht="6" customHeight="1" x14ac:dyDescent="0.25">
      <c r="B63" s="218"/>
      <c r="C63" s="219"/>
    </row>
    <row r="64" spans="2:3" x14ac:dyDescent="0.25">
      <c r="B64" s="218"/>
      <c r="C64" s="219"/>
    </row>
    <row r="65" spans="2:3" x14ac:dyDescent="0.25">
      <c r="B65" s="218"/>
      <c r="C65" s="219"/>
    </row>
    <row r="66" spans="2:3" x14ac:dyDescent="0.25">
      <c r="B66" s="218"/>
      <c r="C66" s="219"/>
    </row>
    <row r="67" spans="2:3" x14ac:dyDescent="0.25">
      <c r="B67" s="218"/>
      <c r="C67" s="219"/>
    </row>
    <row r="68" spans="2:3" x14ac:dyDescent="0.25">
      <c r="B68" s="218"/>
      <c r="C68" s="219"/>
    </row>
    <row r="69" spans="2:3" x14ac:dyDescent="0.25">
      <c r="B69" s="218"/>
      <c r="C69" s="218"/>
    </row>
    <row r="70" spans="2:3" x14ac:dyDescent="0.25">
      <c r="C70" s="218"/>
    </row>
    <row r="71" spans="2:3" x14ac:dyDescent="0.25">
      <c r="C71" s="218"/>
    </row>
    <row r="72" spans="2:3" x14ac:dyDescent="0.25">
      <c r="C72" s="218"/>
    </row>
    <row r="73" spans="2:3" x14ac:dyDescent="0.25">
      <c r="C73" s="218"/>
    </row>
    <row r="74" spans="2:3" x14ac:dyDescent="0.25">
      <c r="C74" s="218"/>
    </row>
    <row r="75" spans="2:3" x14ac:dyDescent="0.25">
      <c r="C75" s="218"/>
    </row>
    <row r="76" spans="2:3" x14ac:dyDescent="0.25">
      <c r="C76" s="218"/>
    </row>
    <row r="77" spans="2:3" x14ac:dyDescent="0.25">
      <c r="C77" s="218"/>
    </row>
    <row r="78" spans="2:3" x14ac:dyDescent="0.25">
      <c r="C78" s="218"/>
    </row>
    <row r="79" spans="2:3" x14ac:dyDescent="0.25">
      <c r="C79" s="218"/>
    </row>
  </sheetData>
  <pageMargins left="0.7" right="0.7" top="0.75" bottom="0.75" header="0.3" footer="0.3"/>
  <pageSetup paperSize="9" firstPageNumber="4294967295" orientation="portrait"/>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2"/>
  <sheetViews>
    <sheetView workbookViewId="0">
      <selection activeCell="K19" sqref="K19"/>
    </sheetView>
  </sheetViews>
  <sheetFormatPr baseColWidth="10" defaultRowHeight="15" x14ac:dyDescent="0.25"/>
  <cols>
    <col min="1" max="1" width="13.28515625" bestFit="1" customWidth="1"/>
    <col min="5" max="5" width="26.42578125" customWidth="1"/>
  </cols>
  <sheetData>
    <row r="1" spans="1:9" x14ac:dyDescent="0.25">
      <c r="A1" t="str">
        <f>'Pob x Genero'!A7</f>
        <v>UBIGEO</v>
      </c>
      <c r="B1" t="str">
        <f>'Pob x Genero'!B7</f>
        <v>DIRESA</v>
      </c>
      <c r="C1" t="str">
        <f>'Pob x Genero'!C7</f>
        <v>DEPARTAMENTO</v>
      </c>
      <c r="D1" t="str">
        <f>'Pob x Genero'!D7</f>
        <v>PROVINCIA</v>
      </c>
      <c r="E1" t="str">
        <f>'Pob x Genero'!E7</f>
        <v>DISTRITO</v>
      </c>
      <c r="F1" t="s">
        <v>107</v>
      </c>
      <c r="G1" t="s">
        <v>108</v>
      </c>
      <c r="H1" t="s">
        <v>109</v>
      </c>
      <c r="I1" t="s">
        <v>110</v>
      </c>
    </row>
    <row r="2" spans="1:9" x14ac:dyDescent="0.25">
      <c r="A2" s="220" t="str">
        <f>'Pob x Genero'!A9</f>
        <v>210301</v>
      </c>
      <c r="B2" s="220" t="str">
        <f>'Pob x Genero'!B9</f>
        <v>PUNO</v>
      </c>
      <c r="C2" s="220" t="str">
        <f>'Pob x Genero'!C9</f>
        <v>PUNO</v>
      </c>
      <c r="D2" s="220" t="str">
        <f>'Pob x Genero'!D9</f>
        <v>CARABAYA</v>
      </c>
      <c r="E2" s="220" t="str">
        <f>'Pob x Genero'!E9</f>
        <v>MACUSANI</v>
      </c>
      <c r="F2" t="s">
        <v>99</v>
      </c>
      <c r="G2" t="str">
        <f>'Pob x Genero'!CT7</f>
        <v>00-04</v>
      </c>
      <c r="H2">
        <f>'Pob x Genero'!CT9</f>
        <v>598</v>
      </c>
      <c r="I2">
        <v>1674</v>
      </c>
    </row>
    <row r="3" spans="1:9" x14ac:dyDescent="0.25">
      <c r="A3" s="220" t="str">
        <f>'Pob x Genero'!A10</f>
        <v>210302</v>
      </c>
      <c r="B3" s="220" t="str">
        <f>'Pob x Genero'!B10</f>
        <v>PUNO</v>
      </c>
      <c r="C3" s="220" t="str">
        <f>'Pob x Genero'!C10</f>
        <v>PUNO</v>
      </c>
      <c r="D3" s="220" t="str">
        <f>'Pob x Genero'!D10</f>
        <v>CARABAYA</v>
      </c>
      <c r="E3" s="220" t="str">
        <f>'Pob x Genero'!E10</f>
        <v>AJOYANI</v>
      </c>
      <c r="F3" t="s">
        <v>99</v>
      </c>
      <c r="G3" t="str">
        <f t="shared" ref="G3:G11" si="0">G2</f>
        <v>00-04</v>
      </c>
      <c r="H3">
        <f>'Pob x Genero'!CT10</f>
        <v>76</v>
      </c>
      <c r="I3">
        <v>1675</v>
      </c>
    </row>
    <row r="4" spans="1:9" x14ac:dyDescent="0.25">
      <c r="A4" s="220" t="str">
        <f>'Pob x Genero'!A11</f>
        <v>210303</v>
      </c>
      <c r="B4" s="220" t="str">
        <f>'Pob x Genero'!B11</f>
        <v>PUNO</v>
      </c>
      <c r="C4" s="220" t="str">
        <f>'Pob x Genero'!C11</f>
        <v>PUNO</v>
      </c>
      <c r="D4" s="220" t="str">
        <f>'Pob x Genero'!D11</f>
        <v>CARABAYA</v>
      </c>
      <c r="E4" s="220" t="str">
        <f>'Pob x Genero'!E11</f>
        <v>AYAPATA</v>
      </c>
      <c r="F4" t="str">
        <f t="shared" ref="F4:F11" si="1">F3</f>
        <v>Hombre</v>
      </c>
      <c r="G4" t="str">
        <f t="shared" si="0"/>
        <v>00-04</v>
      </c>
      <c r="H4">
        <f>'Pob x Genero'!CT11</f>
        <v>230</v>
      </c>
      <c r="I4">
        <v>1676</v>
      </c>
    </row>
    <row r="5" spans="1:9" x14ac:dyDescent="0.25">
      <c r="A5" s="220" t="str">
        <f>'Pob x Genero'!A16</f>
        <v>210304</v>
      </c>
      <c r="B5" s="220" t="str">
        <f>'Pob x Genero'!B16</f>
        <v>PUNO</v>
      </c>
      <c r="C5" s="220" t="str">
        <f>'Pob x Genero'!C16</f>
        <v>PUNO</v>
      </c>
      <c r="D5" s="220" t="str">
        <f>'Pob x Genero'!D16</f>
        <v>CARABAYA</v>
      </c>
      <c r="E5" s="220" t="str">
        <f>'Pob x Genero'!E16</f>
        <v>COASA</v>
      </c>
      <c r="F5" t="str">
        <f t="shared" si="1"/>
        <v>Hombre</v>
      </c>
      <c r="G5" t="str">
        <f t="shared" si="0"/>
        <v>00-04</v>
      </c>
      <c r="H5">
        <f>'Pob x Genero'!CT16</f>
        <v>246</v>
      </c>
      <c r="I5">
        <v>1677</v>
      </c>
    </row>
    <row r="6" spans="1:9" x14ac:dyDescent="0.25">
      <c r="A6" s="220" t="str">
        <f>'Pob x Genero'!A12</f>
        <v>210305</v>
      </c>
      <c r="B6" s="220" t="str">
        <f>'Pob x Genero'!B12</f>
        <v>PUNO</v>
      </c>
      <c r="C6" s="220" t="str">
        <f>'Pob x Genero'!C12</f>
        <v>PUNO</v>
      </c>
      <c r="D6" s="220" t="str">
        <f>'Pob x Genero'!D12</f>
        <v>CARABAYA</v>
      </c>
      <c r="E6" s="220" t="str">
        <f>'Pob x Genero'!E12</f>
        <v>CORANI</v>
      </c>
      <c r="F6" t="str">
        <f t="shared" si="1"/>
        <v>Hombre</v>
      </c>
      <c r="G6" t="str">
        <f t="shared" si="0"/>
        <v>00-04</v>
      </c>
      <c r="H6">
        <f>'Pob x Genero'!CT12</f>
        <v>178</v>
      </c>
      <c r="I6">
        <v>1678</v>
      </c>
    </row>
    <row r="7" spans="1:9" x14ac:dyDescent="0.25">
      <c r="A7" s="220" t="str">
        <f>'Pob x Genero'!A17</f>
        <v>210306</v>
      </c>
      <c r="B7" s="220" t="str">
        <f>'Pob x Genero'!B17</f>
        <v>PUNO</v>
      </c>
      <c r="C7" s="220" t="str">
        <f>'Pob x Genero'!C17</f>
        <v>PUNO</v>
      </c>
      <c r="D7" s="220" t="str">
        <f>'Pob x Genero'!D17</f>
        <v>CARABAYA</v>
      </c>
      <c r="E7" s="220" t="str">
        <f>'Pob x Genero'!E17</f>
        <v>CRUCERO</v>
      </c>
      <c r="F7" t="str">
        <f t="shared" si="1"/>
        <v>Hombre</v>
      </c>
      <c r="G7" t="str">
        <f t="shared" si="0"/>
        <v>00-04</v>
      </c>
      <c r="H7">
        <f>'Pob x Genero'!CT17</f>
        <v>323</v>
      </c>
      <c r="I7">
        <v>1679</v>
      </c>
    </row>
    <row r="8" spans="1:9" x14ac:dyDescent="0.25">
      <c r="A8" s="220" t="str">
        <f>'Pob x Genero'!A13</f>
        <v>210307</v>
      </c>
      <c r="B8" s="220" t="str">
        <f>'Pob x Genero'!B13</f>
        <v>PUNO</v>
      </c>
      <c r="C8" s="220" t="str">
        <f>'Pob x Genero'!C13</f>
        <v>PUNO</v>
      </c>
      <c r="D8" s="220" t="str">
        <f>'Pob x Genero'!D13</f>
        <v>CARABAYA</v>
      </c>
      <c r="E8" s="220" t="str">
        <f>'Pob x Genero'!E13</f>
        <v>ITUATA</v>
      </c>
      <c r="F8" t="str">
        <f t="shared" si="1"/>
        <v>Hombre</v>
      </c>
      <c r="G8" t="str">
        <f t="shared" si="0"/>
        <v>00-04</v>
      </c>
      <c r="H8">
        <f>'Pob x Genero'!CT13</f>
        <v>215</v>
      </c>
      <c r="I8">
        <v>1680</v>
      </c>
    </row>
    <row r="9" spans="1:9" x14ac:dyDescent="0.25">
      <c r="A9" s="220" t="str">
        <f>'Pob x Genero'!A14</f>
        <v>210308</v>
      </c>
      <c r="B9" s="220" t="str">
        <f>'Pob x Genero'!B14</f>
        <v>PUNO</v>
      </c>
      <c r="C9" s="220" t="str">
        <f>'Pob x Genero'!C14</f>
        <v>PUNO</v>
      </c>
      <c r="D9" s="220" t="str">
        <f>'Pob x Genero'!D14</f>
        <v>CARABAYA</v>
      </c>
      <c r="E9" s="220" t="str">
        <f>'Pob x Genero'!E14</f>
        <v>OLLACHEA</v>
      </c>
      <c r="F9" t="str">
        <f t="shared" si="1"/>
        <v>Hombre</v>
      </c>
      <c r="G9" t="str">
        <f t="shared" si="0"/>
        <v>00-04</v>
      </c>
      <c r="H9">
        <f>'Pob x Genero'!CT14</f>
        <v>389</v>
      </c>
      <c r="I9">
        <v>1681</v>
      </c>
    </row>
    <row r="10" spans="1:9" x14ac:dyDescent="0.25">
      <c r="A10" s="220" t="str">
        <f>'Pob x Genero'!A15</f>
        <v>210309</v>
      </c>
      <c r="B10" s="220" t="str">
        <f>'Pob x Genero'!B15</f>
        <v>PUNO</v>
      </c>
      <c r="C10" s="220" t="str">
        <f>'Pob x Genero'!C15</f>
        <v>PUNO</v>
      </c>
      <c r="D10" s="220" t="str">
        <f>'Pob x Genero'!D15</f>
        <v>CARABAYA</v>
      </c>
      <c r="E10" s="220" t="str">
        <f>'Pob x Genero'!E15</f>
        <v>SAN GABAN</v>
      </c>
      <c r="F10" t="str">
        <f t="shared" si="1"/>
        <v>Hombre</v>
      </c>
      <c r="G10" t="str">
        <f t="shared" si="0"/>
        <v>00-04</v>
      </c>
      <c r="H10">
        <f>'Pob x Genero'!CT15</f>
        <v>409</v>
      </c>
      <c r="I10">
        <v>1682</v>
      </c>
    </row>
    <row r="11" spans="1:9" x14ac:dyDescent="0.25">
      <c r="A11" s="220" t="str">
        <f>'Pob x Genero'!A18</f>
        <v>210310</v>
      </c>
      <c r="B11" s="220" t="str">
        <f>'Pob x Genero'!B18</f>
        <v>PUNO</v>
      </c>
      <c r="C11" s="220" t="str">
        <f>'Pob x Genero'!C18</f>
        <v>PUNO</v>
      </c>
      <c r="D11" s="220" t="str">
        <f>'Pob x Genero'!D18</f>
        <v>CARABAYA</v>
      </c>
      <c r="E11" s="220" t="str">
        <f>'Pob x Genero'!E18</f>
        <v>USICAYOS</v>
      </c>
      <c r="F11" t="str">
        <f t="shared" si="1"/>
        <v>Hombre</v>
      </c>
      <c r="G11" t="str">
        <f t="shared" si="0"/>
        <v>00-04</v>
      </c>
      <c r="H11">
        <f>'Pob x Genero'!CT18</f>
        <v>138</v>
      </c>
      <c r="I11">
        <v>1683</v>
      </c>
    </row>
    <row r="12" spans="1:9" x14ac:dyDescent="0.25">
      <c r="A12" s="220" t="s">
        <v>46</v>
      </c>
      <c r="B12" s="220" t="s">
        <v>45</v>
      </c>
      <c r="C12" s="220" t="s">
        <v>45</v>
      </c>
      <c r="D12" s="220" t="s">
        <v>47</v>
      </c>
      <c r="E12" s="220" t="s">
        <v>48</v>
      </c>
      <c r="F12" t="s">
        <v>99</v>
      </c>
      <c r="G12" t="str">
        <f>'Pob x Genero'!CU7</f>
        <v>05-09</v>
      </c>
      <c r="H12">
        <f>'Pob x Genero'!CU9</f>
        <v>760</v>
      </c>
      <c r="I12">
        <v>1674</v>
      </c>
    </row>
    <row r="13" spans="1:9" x14ac:dyDescent="0.25">
      <c r="A13" s="220" t="s">
        <v>49</v>
      </c>
      <c r="B13" s="220" t="s">
        <v>45</v>
      </c>
      <c r="C13" s="220" t="s">
        <v>45</v>
      </c>
      <c r="D13" s="220" t="s">
        <v>47</v>
      </c>
      <c r="E13" s="220" t="s">
        <v>50</v>
      </c>
      <c r="F13" t="s">
        <v>99</v>
      </c>
      <c r="G13" t="str">
        <f t="shared" ref="G13:G21" si="2">G12</f>
        <v>05-09</v>
      </c>
      <c r="H13">
        <f>'Pob x Genero'!CU10</f>
        <v>68</v>
      </c>
      <c r="I13">
        <v>1675</v>
      </c>
    </row>
    <row r="14" spans="1:9" x14ac:dyDescent="0.25">
      <c r="A14" s="220" t="s">
        <v>51</v>
      </c>
      <c r="B14" s="220" t="s">
        <v>45</v>
      </c>
      <c r="C14" s="220" t="s">
        <v>45</v>
      </c>
      <c r="D14" s="220" t="s">
        <v>47</v>
      </c>
      <c r="E14" s="220" t="s">
        <v>52</v>
      </c>
      <c r="F14" t="s">
        <v>99</v>
      </c>
      <c r="G14" t="str">
        <f t="shared" si="2"/>
        <v>05-09</v>
      </c>
      <c r="H14">
        <f>'Pob x Genero'!CU11</f>
        <v>404</v>
      </c>
      <c r="I14">
        <v>1676</v>
      </c>
    </row>
    <row r="15" spans="1:9" x14ac:dyDescent="0.25">
      <c r="A15" s="220" t="s">
        <v>53</v>
      </c>
      <c r="B15" s="220" t="s">
        <v>45</v>
      </c>
      <c r="C15" s="220" t="s">
        <v>45</v>
      </c>
      <c r="D15" s="220" t="s">
        <v>47</v>
      </c>
      <c r="E15" s="220" t="s">
        <v>54</v>
      </c>
      <c r="F15" t="s">
        <v>99</v>
      </c>
      <c r="G15" t="str">
        <f t="shared" si="2"/>
        <v>05-09</v>
      </c>
      <c r="H15">
        <f>'Pob x Genero'!CU16</f>
        <v>188</v>
      </c>
      <c r="I15">
        <v>1677</v>
      </c>
    </row>
    <row r="16" spans="1:9" x14ac:dyDescent="0.25">
      <c r="A16" s="220" t="s">
        <v>55</v>
      </c>
      <c r="B16" s="220" t="s">
        <v>45</v>
      </c>
      <c r="C16" s="220" t="s">
        <v>45</v>
      </c>
      <c r="D16" s="220" t="s">
        <v>47</v>
      </c>
      <c r="E16" s="220" t="s">
        <v>56</v>
      </c>
      <c r="F16" t="s">
        <v>99</v>
      </c>
      <c r="G16" t="str">
        <f t="shared" si="2"/>
        <v>05-09</v>
      </c>
      <c r="H16">
        <f>'Pob x Genero'!CU12</f>
        <v>209</v>
      </c>
      <c r="I16">
        <v>1678</v>
      </c>
    </row>
    <row r="17" spans="1:9" x14ac:dyDescent="0.25">
      <c r="A17" s="220" t="s">
        <v>57</v>
      </c>
      <c r="B17" s="220" t="s">
        <v>45</v>
      </c>
      <c r="C17" s="220" t="s">
        <v>45</v>
      </c>
      <c r="D17" s="220" t="s">
        <v>47</v>
      </c>
      <c r="E17" s="220" t="s">
        <v>58</v>
      </c>
      <c r="F17" t="s">
        <v>99</v>
      </c>
      <c r="G17" t="str">
        <f t="shared" si="2"/>
        <v>05-09</v>
      </c>
      <c r="H17">
        <f>'Pob x Genero'!CU17</f>
        <v>485</v>
      </c>
      <c r="I17">
        <v>1679</v>
      </c>
    </row>
    <row r="18" spans="1:9" x14ac:dyDescent="0.25">
      <c r="A18" s="220" t="s">
        <v>59</v>
      </c>
      <c r="B18" s="220" t="s">
        <v>45</v>
      </c>
      <c r="C18" s="220" t="s">
        <v>45</v>
      </c>
      <c r="D18" s="220" t="s">
        <v>47</v>
      </c>
      <c r="E18" s="220" t="s">
        <v>60</v>
      </c>
      <c r="F18" t="s">
        <v>99</v>
      </c>
      <c r="G18" t="str">
        <f t="shared" si="2"/>
        <v>05-09</v>
      </c>
      <c r="H18">
        <f>'Pob x Genero'!CU13</f>
        <v>337</v>
      </c>
      <c r="I18">
        <v>1680</v>
      </c>
    </row>
    <row r="19" spans="1:9" x14ac:dyDescent="0.25">
      <c r="A19" s="220" t="s">
        <v>61</v>
      </c>
      <c r="B19" s="220" t="s">
        <v>45</v>
      </c>
      <c r="C19" s="220" t="s">
        <v>45</v>
      </c>
      <c r="D19" s="220" t="s">
        <v>47</v>
      </c>
      <c r="E19" s="220" t="s">
        <v>62</v>
      </c>
      <c r="F19" t="s">
        <v>99</v>
      </c>
      <c r="G19" t="str">
        <f t="shared" si="2"/>
        <v>05-09</v>
      </c>
      <c r="H19">
        <f>'Pob x Genero'!CU14</f>
        <v>362</v>
      </c>
      <c r="I19">
        <v>1681</v>
      </c>
    </row>
    <row r="20" spans="1:9" x14ac:dyDescent="0.25">
      <c r="A20" s="220" t="s">
        <v>63</v>
      </c>
      <c r="B20" s="220" t="s">
        <v>45</v>
      </c>
      <c r="C20" s="220" t="s">
        <v>45</v>
      </c>
      <c r="D20" s="220" t="s">
        <v>47</v>
      </c>
      <c r="E20" s="220" t="s">
        <v>64</v>
      </c>
      <c r="F20" t="s">
        <v>99</v>
      </c>
      <c r="G20" t="str">
        <f t="shared" si="2"/>
        <v>05-09</v>
      </c>
      <c r="H20">
        <f>'Pob x Genero'!CU15</f>
        <v>229</v>
      </c>
      <c r="I20">
        <v>1682</v>
      </c>
    </row>
    <row r="21" spans="1:9" x14ac:dyDescent="0.25">
      <c r="A21" s="220" t="s">
        <v>65</v>
      </c>
      <c r="B21" s="220" t="s">
        <v>45</v>
      </c>
      <c r="C21" s="220" t="s">
        <v>45</v>
      </c>
      <c r="D21" s="220" t="s">
        <v>47</v>
      </c>
      <c r="E21" s="220" t="s">
        <v>66</v>
      </c>
      <c r="F21" t="s">
        <v>99</v>
      </c>
      <c r="G21" t="str">
        <f t="shared" si="2"/>
        <v>05-09</v>
      </c>
      <c r="H21">
        <f>'Pob x Genero'!CU18</f>
        <v>290</v>
      </c>
      <c r="I21">
        <v>1683</v>
      </c>
    </row>
    <row r="22" spans="1:9" x14ac:dyDescent="0.25">
      <c r="A22" s="220" t="s">
        <v>46</v>
      </c>
      <c r="B22" s="220" t="s">
        <v>45</v>
      </c>
      <c r="C22" s="220" t="s">
        <v>45</v>
      </c>
      <c r="D22" s="220" t="s">
        <v>47</v>
      </c>
      <c r="E22" s="220" t="s">
        <v>48</v>
      </c>
      <c r="F22" t="s">
        <v>99</v>
      </c>
      <c r="G22" t="str">
        <f>'Pob x Genero'!CV7</f>
        <v>10-14</v>
      </c>
      <c r="H22">
        <f>'Pob x Genero'!CV9</f>
        <v>737</v>
      </c>
      <c r="I22">
        <v>1674</v>
      </c>
    </row>
    <row r="23" spans="1:9" x14ac:dyDescent="0.25">
      <c r="A23" s="220" t="s">
        <v>49</v>
      </c>
      <c r="B23" s="220" t="s">
        <v>45</v>
      </c>
      <c r="C23" s="220" t="s">
        <v>45</v>
      </c>
      <c r="D23" s="220" t="s">
        <v>47</v>
      </c>
      <c r="E23" s="220" t="s">
        <v>50</v>
      </c>
      <c r="F23" t="s">
        <v>99</v>
      </c>
      <c r="G23" t="str">
        <f t="shared" ref="G23:G31" si="3">G22</f>
        <v>10-14</v>
      </c>
      <c r="H23">
        <f>'Pob x Genero'!CV10</f>
        <v>94</v>
      </c>
      <c r="I23">
        <v>1675</v>
      </c>
    </row>
    <row r="24" spans="1:9" x14ac:dyDescent="0.25">
      <c r="A24" s="220" t="s">
        <v>51</v>
      </c>
      <c r="B24" s="220" t="s">
        <v>45</v>
      </c>
      <c r="C24" s="220" t="s">
        <v>45</v>
      </c>
      <c r="D24" s="220" t="s">
        <v>47</v>
      </c>
      <c r="E24" s="220" t="s">
        <v>52</v>
      </c>
      <c r="F24" t="s">
        <v>99</v>
      </c>
      <c r="G24" t="str">
        <f t="shared" si="3"/>
        <v>10-14</v>
      </c>
      <c r="H24">
        <f>'Pob x Genero'!CV11</f>
        <v>463</v>
      </c>
      <c r="I24">
        <v>1676</v>
      </c>
    </row>
    <row r="25" spans="1:9" x14ac:dyDescent="0.25">
      <c r="A25" s="220" t="s">
        <v>53</v>
      </c>
      <c r="B25" s="220" t="s">
        <v>45</v>
      </c>
      <c r="C25" s="220" t="s">
        <v>45</v>
      </c>
      <c r="D25" s="220" t="s">
        <v>47</v>
      </c>
      <c r="E25" s="220" t="s">
        <v>54</v>
      </c>
      <c r="F25" t="s">
        <v>99</v>
      </c>
      <c r="G25" t="str">
        <f t="shared" si="3"/>
        <v>10-14</v>
      </c>
      <c r="H25">
        <f>'Pob x Genero'!CV16</f>
        <v>209</v>
      </c>
      <c r="I25">
        <v>1677</v>
      </c>
    </row>
    <row r="26" spans="1:9" x14ac:dyDescent="0.25">
      <c r="A26" s="220" t="s">
        <v>55</v>
      </c>
      <c r="B26" s="220" t="s">
        <v>45</v>
      </c>
      <c r="C26" s="220" t="s">
        <v>45</v>
      </c>
      <c r="D26" s="220" t="s">
        <v>47</v>
      </c>
      <c r="E26" s="220" t="s">
        <v>56</v>
      </c>
      <c r="F26" t="s">
        <v>99</v>
      </c>
      <c r="G26" t="str">
        <f t="shared" si="3"/>
        <v>10-14</v>
      </c>
      <c r="H26">
        <f>'Pob x Genero'!CV12</f>
        <v>219</v>
      </c>
      <c r="I26">
        <v>1678</v>
      </c>
    </row>
    <row r="27" spans="1:9" x14ac:dyDescent="0.25">
      <c r="A27" s="220" t="s">
        <v>57</v>
      </c>
      <c r="B27" s="220" t="s">
        <v>45</v>
      </c>
      <c r="C27" s="220" t="s">
        <v>45</v>
      </c>
      <c r="D27" s="220" t="s">
        <v>47</v>
      </c>
      <c r="E27" s="220" t="s">
        <v>58</v>
      </c>
      <c r="F27" t="s">
        <v>99</v>
      </c>
      <c r="G27" t="str">
        <f t="shared" si="3"/>
        <v>10-14</v>
      </c>
      <c r="H27">
        <f>'Pob x Genero'!CV17</f>
        <v>543</v>
      </c>
      <c r="I27">
        <v>1679</v>
      </c>
    </row>
    <row r="28" spans="1:9" x14ac:dyDescent="0.25">
      <c r="A28" s="220" t="s">
        <v>59</v>
      </c>
      <c r="B28" s="220" t="s">
        <v>45</v>
      </c>
      <c r="C28" s="220" t="s">
        <v>45</v>
      </c>
      <c r="D28" s="220" t="s">
        <v>47</v>
      </c>
      <c r="E28" s="220" t="s">
        <v>60</v>
      </c>
      <c r="F28" t="s">
        <v>99</v>
      </c>
      <c r="G28" t="str">
        <f t="shared" si="3"/>
        <v>10-14</v>
      </c>
      <c r="H28">
        <f>'Pob x Genero'!CV13</f>
        <v>427</v>
      </c>
      <c r="I28">
        <v>1680</v>
      </c>
    </row>
    <row r="29" spans="1:9" x14ac:dyDescent="0.25">
      <c r="A29" s="220" t="s">
        <v>61</v>
      </c>
      <c r="B29" s="220" t="s">
        <v>45</v>
      </c>
      <c r="C29" s="220" t="s">
        <v>45</v>
      </c>
      <c r="D29" s="220" t="s">
        <v>47</v>
      </c>
      <c r="E29" s="220" t="s">
        <v>62</v>
      </c>
      <c r="F29" t="s">
        <v>99</v>
      </c>
      <c r="G29" t="str">
        <f t="shared" si="3"/>
        <v>10-14</v>
      </c>
      <c r="H29">
        <f>'Pob x Genero'!CV14</f>
        <v>374</v>
      </c>
      <c r="I29">
        <v>1681</v>
      </c>
    </row>
    <row r="30" spans="1:9" x14ac:dyDescent="0.25">
      <c r="A30" s="220" t="s">
        <v>63</v>
      </c>
      <c r="B30" s="220" t="s">
        <v>45</v>
      </c>
      <c r="C30" s="220" t="s">
        <v>45</v>
      </c>
      <c r="D30" s="220" t="s">
        <v>47</v>
      </c>
      <c r="E30" s="220" t="s">
        <v>64</v>
      </c>
      <c r="F30" t="s">
        <v>99</v>
      </c>
      <c r="G30" t="str">
        <f t="shared" si="3"/>
        <v>10-14</v>
      </c>
      <c r="H30">
        <f>'Pob x Genero'!CV15</f>
        <v>199</v>
      </c>
      <c r="I30">
        <v>1682</v>
      </c>
    </row>
    <row r="31" spans="1:9" x14ac:dyDescent="0.25">
      <c r="A31" s="220" t="s">
        <v>65</v>
      </c>
      <c r="B31" s="220" t="s">
        <v>45</v>
      </c>
      <c r="C31" s="220" t="s">
        <v>45</v>
      </c>
      <c r="D31" s="220" t="s">
        <v>47</v>
      </c>
      <c r="E31" s="220" t="s">
        <v>66</v>
      </c>
      <c r="F31" t="s">
        <v>99</v>
      </c>
      <c r="G31" t="str">
        <f t="shared" si="3"/>
        <v>10-14</v>
      </c>
      <c r="H31">
        <f>'Pob x Genero'!CV18</f>
        <v>399</v>
      </c>
      <c r="I31">
        <v>1683</v>
      </c>
    </row>
    <row r="32" spans="1:9" x14ac:dyDescent="0.25">
      <c r="A32" s="220" t="s">
        <v>46</v>
      </c>
      <c r="B32" s="220" t="s">
        <v>45</v>
      </c>
      <c r="C32" s="220" t="s">
        <v>45</v>
      </c>
      <c r="D32" s="220" t="s">
        <v>47</v>
      </c>
      <c r="E32" s="220" t="s">
        <v>48</v>
      </c>
      <c r="F32" t="s">
        <v>99</v>
      </c>
      <c r="G32" t="str">
        <f>'Pob x Genero'!CW7</f>
        <v>15-19</v>
      </c>
      <c r="H32">
        <f>'Pob x Genero'!CW9</f>
        <v>732</v>
      </c>
      <c r="I32">
        <v>1674</v>
      </c>
    </row>
    <row r="33" spans="1:9" x14ac:dyDescent="0.25">
      <c r="A33" s="220" t="s">
        <v>49</v>
      </c>
      <c r="B33" s="220" t="s">
        <v>45</v>
      </c>
      <c r="C33" s="220" t="s">
        <v>45</v>
      </c>
      <c r="D33" s="220" t="s">
        <v>47</v>
      </c>
      <c r="E33" s="220" t="s">
        <v>50</v>
      </c>
      <c r="F33" t="s">
        <v>99</v>
      </c>
      <c r="G33" t="str">
        <f t="shared" ref="G33:G41" si="4">G32</f>
        <v>15-19</v>
      </c>
      <c r="H33">
        <f>'Pob x Genero'!CW10</f>
        <v>81</v>
      </c>
      <c r="I33">
        <v>1675</v>
      </c>
    </row>
    <row r="34" spans="1:9" x14ac:dyDescent="0.25">
      <c r="A34" s="220" t="s">
        <v>51</v>
      </c>
      <c r="B34" s="220" t="s">
        <v>45</v>
      </c>
      <c r="C34" s="220" t="s">
        <v>45</v>
      </c>
      <c r="D34" s="220" t="s">
        <v>47</v>
      </c>
      <c r="E34" s="220" t="s">
        <v>52</v>
      </c>
      <c r="F34" t="s">
        <v>99</v>
      </c>
      <c r="G34" t="str">
        <f t="shared" si="4"/>
        <v>15-19</v>
      </c>
      <c r="H34">
        <f>'Pob x Genero'!CW11</f>
        <v>495</v>
      </c>
      <c r="I34">
        <v>1676</v>
      </c>
    </row>
    <row r="35" spans="1:9" x14ac:dyDescent="0.25">
      <c r="A35" s="220" t="s">
        <v>53</v>
      </c>
      <c r="B35" s="220" t="s">
        <v>45</v>
      </c>
      <c r="C35" s="220" t="s">
        <v>45</v>
      </c>
      <c r="D35" s="220" t="s">
        <v>47</v>
      </c>
      <c r="E35" s="220" t="s">
        <v>54</v>
      </c>
      <c r="F35" t="s">
        <v>99</v>
      </c>
      <c r="G35" t="str">
        <f t="shared" si="4"/>
        <v>15-19</v>
      </c>
      <c r="H35">
        <f>'Pob x Genero'!CW16</f>
        <v>238</v>
      </c>
      <c r="I35">
        <v>1677</v>
      </c>
    </row>
    <row r="36" spans="1:9" x14ac:dyDescent="0.25">
      <c r="A36" s="220" t="s">
        <v>55</v>
      </c>
      <c r="B36" s="220" t="s">
        <v>45</v>
      </c>
      <c r="C36" s="220" t="s">
        <v>45</v>
      </c>
      <c r="D36" s="220" t="s">
        <v>47</v>
      </c>
      <c r="E36" s="220" t="s">
        <v>56</v>
      </c>
      <c r="F36" t="s">
        <v>99</v>
      </c>
      <c r="G36" t="str">
        <f t="shared" si="4"/>
        <v>15-19</v>
      </c>
      <c r="H36">
        <f>'Pob x Genero'!CW12</f>
        <v>241</v>
      </c>
      <c r="I36">
        <v>1678</v>
      </c>
    </row>
    <row r="37" spans="1:9" x14ac:dyDescent="0.25">
      <c r="A37" s="220" t="s">
        <v>57</v>
      </c>
      <c r="B37" s="220" t="s">
        <v>45</v>
      </c>
      <c r="C37" s="220" t="s">
        <v>45</v>
      </c>
      <c r="D37" s="220" t="s">
        <v>47</v>
      </c>
      <c r="E37" s="220" t="s">
        <v>58</v>
      </c>
      <c r="F37" t="s">
        <v>99</v>
      </c>
      <c r="G37" t="str">
        <f t="shared" si="4"/>
        <v>15-19</v>
      </c>
      <c r="H37">
        <f>'Pob x Genero'!CW17</f>
        <v>533</v>
      </c>
      <c r="I37">
        <v>1679</v>
      </c>
    </row>
    <row r="38" spans="1:9" x14ac:dyDescent="0.25">
      <c r="A38" s="220" t="s">
        <v>59</v>
      </c>
      <c r="B38" s="220" t="s">
        <v>45</v>
      </c>
      <c r="C38" s="220" t="s">
        <v>45</v>
      </c>
      <c r="D38" s="220" t="s">
        <v>47</v>
      </c>
      <c r="E38" s="220" t="s">
        <v>60</v>
      </c>
      <c r="F38" t="s">
        <v>99</v>
      </c>
      <c r="G38" t="str">
        <f t="shared" si="4"/>
        <v>15-19</v>
      </c>
      <c r="H38">
        <f>'Pob x Genero'!CW13</f>
        <v>453</v>
      </c>
      <c r="I38">
        <v>1680</v>
      </c>
    </row>
    <row r="39" spans="1:9" x14ac:dyDescent="0.25">
      <c r="A39" s="220" t="s">
        <v>61</v>
      </c>
      <c r="B39" s="220" t="s">
        <v>45</v>
      </c>
      <c r="C39" s="220" t="s">
        <v>45</v>
      </c>
      <c r="D39" s="220" t="s">
        <v>47</v>
      </c>
      <c r="E39" s="220" t="s">
        <v>62</v>
      </c>
      <c r="F39" t="s">
        <v>99</v>
      </c>
      <c r="G39" t="str">
        <f t="shared" si="4"/>
        <v>15-19</v>
      </c>
      <c r="H39">
        <f>'Pob x Genero'!CW14</f>
        <v>299</v>
      </c>
      <c r="I39">
        <v>1681</v>
      </c>
    </row>
    <row r="40" spans="1:9" x14ac:dyDescent="0.25">
      <c r="A40" s="220" t="s">
        <v>63</v>
      </c>
      <c r="B40" s="220" t="s">
        <v>45</v>
      </c>
      <c r="C40" s="220" t="s">
        <v>45</v>
      </c>
      <c r="D40" s="220" t="s">
        <v>47</v>
      </c>
      <c r="E40" s="220" t="s">
        <v>64</v>
      </c>
      <c r="F40" t="s">
        <v>99</v>
      </c>
      <c r="G40" t="str">
        <f t="shared" si="4"/>
        <v>15-19</v>
      </c>
      <c r="H40">
        <f>'Pob x Genero'!CW15</f>
        <v>218</v>
      </c>
      <c r="I40">
        <v>1682</v>
      </c>
    </row>
    <row r="41" spans="1:9" x14ac:dyDescent="0.25">
      <c r="A41" s="220" t="s">
        <v>65</v>
      </c>
      <c r="B41" s="220" t="s">
        <v>45</v>
      </c>
      <c r="C41" s="220" t="s">
        <v>45</v>
      </c>
      <c r="D41" s="220" t="s">
        <v>47</v>
      </c>
      <c r="E41" s="220" t="s">
        <v>66</v>
      </c>
      <c r="F41" t="s">
        <v>99</v>
      </c>
      <c r="G41" t="str">
        <f t="shared" si="4"/>
        <v>15-19</v>
      </c>
      <c r="H41">
        <f>'Pob x Genero'!CW18</f>
        <v>415</v>
      </c>
      <c r="I41">
        <v>1683</v>
      </c>
    </row>
    <row r="42" spans="1:9" x14ac:dyDescent="0.25">
      <c r="A42" s="220" t="s">
        <v>46</v>
      </c>
      <c r="B42" s="220" t="s">
        <v>45</v>
      </c>
      <c r="C42" s="220" t="s">
        <v>45</v>
      </c>
      <c r="D42" s="220" t="s">
        <v>47</v>
      </c>
      <c r="E42" s="220" t="s">
        <v>48</v>
      </c>
      <c r="F42" t="s">
        <v>99</v>
      </c>
      <c r="G42" t="str">
        <f>'Pob x Genero'!CX7</f>
        <v>20-24</v>
      </c>
      <c r="H42">
        <f>'Pob x Genero'!CX9</f>
        <v>606</v>
      </c>
      <c r="I42">
        <v>1674</v>
      </c>
    </row>
    <row r="43" spans="1:9" x14ac:dyDescent="0.25">
      <c r="A43" s="220" t="s">
        <v>49</v>
      </c>
      <c r="B43" s="220" t="s">
        <v>45</v>
      </c>
      <c r="C43" s="220" t="s">
        <v>45</v>
      </c>
      <c r="D43" s="220" t="s">
        <v>47</v>
      </c>
      <c r="E43" s="220" t="s">
        <v>50</v>
      </c>
      <c r="F43" t="s">
        <v>99</v>
      </c>
      <c r="G43" t="str">
        <f t="shared" ref="G43:G51" si="5">G42</f>
        <v>20-24</v>
      </c>
      <c r="H43">
        <f>'Pob x Genero'!CX10</f>
        <v>115</v>
      </c>
      <c r="I43">
        <v>1675</v>
      </c>
    </row>
    <row r="44" spans="1:9" x14ac:dyDescent="0.25">
      <c r="A44" s="220" t="s">
        <v>51</v>
      </c>
      <c r="B44" s="220" t="s">
        <v>45</v>
      </c>
      <c r="C44" s="220" t="s">
        <v>45</v>
      </c>
      <c r="D44" s="220" t="s">
        <v>47</v>
      </c>
      <c r="E44" s="220" t="s">
        <v>52</v>
      </c>
      <c r="F44" t="s">
        <v>99</v>
      </c>
      <c r="G44" t="str">
        <f t="shared" si="5"/>
        <v>20-24</v>
      </c>
      <c r="H44">
        <f>'Pob x Genero'!CX11</f>
        <v>393</v>
      </c>
      <c r="I44">
        <v>1676</v>
      </c>
    </row>
    <row r="45" spans="1:9" x14ac:dyDescent="0.25">
      <c r="A45" s="220" t="s">
        <v>53</v>
      </c>
      <c r="B45" s="220" t="s">
        <v>45</v>
      </c>
      <c r="C45" s="220" t="s">
        <v>45</v>
      </c>
      <c r="D45" s="220" t="s">
        <v>47</v>
      </c>
      <c r="E45" s="220" t="s">
        <v>54</v>
      </c>
      <c r="F45" t="s">
        <v>99</v>
      </c>
      <c r="G45" t="str">
        <f t="shared" si="5"/>
        <v>20-24</v>
      </c>
      <c r="H45">
        <f>'Pob x Genero'!CX16</f>
        <v>198</v>
      </c>
      <c r="I45">
        <v>1677</v>
      </c>
    </row>
    <row r="46" spans="1:9" x14ac:dyDescent="0.25">
      <c r="A46" s="220" t="s">
        <v>55</v>
      </c>
      <c r="B46" s="220" t="s">
        <v>45</v>
      </c>
      <c r="C46" s="220" t="s">
        <v>45</v>
      </c>
      <c r="D46" s="220" t="s">
        <v>47</v>
      </c>
      <c r="E46" s="220" t="s">
        <v>56</v>
      </c>
      <c r="F46" t="s">
        <v>99</v>
      </c>
      <c r="G46" t="str">
        <f t="shared" si="5"/>
        <v>20-24</v>
      </c>
      <c r="H46">
        <f>'Pob x Genero'!CX12</f>
        <v>221</v>
      </c>
      <c r="I46">
        <v>1678</v>
      </c>
    </row>
    <row r="47" spans="1:9" x14ac:dyDescent="0.25">
      <c r="A47" s="220" t="s">
        <v>57</v>
      </c>
      <c r="B47" s="220" t="s">
        <v>45</v>
      </c>
      <c r="C47" s="220" t="s">
        <v>45</v>
      </c>
      <c r="D47" s="220" t="s">
        <v>47</v>
      </c>
      <c r="E47" s="220" t="s">
        <v>58</v>
      </c>
      <c r="F47" t="s">
        <v>99</v>
      </c>
      <c r="G47" t="str">
        <f t="shared" si="5"/>
        <v>20-24</v>
      </c>
      <c r="H47">
        <f>'Pob x Genero'!CX17</f>
        <v>454</v>
      </c>
      <c r="I47">
        <v>1679</v>
      </c>
    </row>
    <row r="48" spans="1:9" x14ac:dyDescent="0.25">
      <c r="A48" s="220" t="s">
        <v>59</v>
      </c>
      <c r="B48" s="220" t="s">
        <v>45</v>
      </c>
      <c r="C48" s="220" t="s">
        <v>45</v>
      </c>
      <c r="D48" s="220" t="s">
        <v>47</v>
      </c>
      <c r="E48" s="220" t="s">
        <v>60</v>
      </c>
      <c r="F48" t="s">
        <v>99</v>
      </c>
      <c r="G48" t="str">
        <f t="shared" si="5"/>
        <v>20-24</v>
      </c>
      <c r="H48">
        <f>'Pob x Genero'!CX13</f>
        <v>383</v>
      </c>
      <c r="I48">
        <v>1680</v>
      </c>
    </row>
    <row r="49" spans="1:9" x14ac:dyDescent="0.25">
      <c r="A49" s="220" t="s">
        <v>61</v>
      </c>
      <c r="B49" s="220" t="s">
        <v>45</v>
      </c>
      <c r="C49" s="220" t="s">
        <v>45</v>
      </c>
      <c r="D49" s="220" t="s">
        <v>47</v>
      </c>
      <c r="E49" s="220" t="s">
        <v>62</v>
      </c>
      <c r="F49" t="s">
        <v>99</v>
      </c>
      <c r="G49" t="str">
        <f t="shared" si="5"/>
        <v>20-24</v>
      </c>
      <c r="H49">
        <f>'Pob x Genero'!CX14</f>
        <v>220</v>
      </c>
      <c r="I49">
        <v>1681</v>
      </c>
    </row>
    <row r="50" spans="1:9" x14ac:dyDescent="0.25">
      <c r="A50" s="220" t="s">
        <v>63</v>
      </c>
      <c r="B50" s="220" t="s">
        <v>45</v>
      </c>
      <c r="C50" s="220" t="s">
        <v>45</v>
      </c>
      <c r="D50" s="220" t="s">
        <v>47</v>
      </c>
      <c r="E50" s="220" t="s">
        <v>64</v>
      </c>
      <c r="F50" t="s">
        <v>99</v>
      </c>
      <c r="G50" t="str">
        <f t="shared" si="5"/>
        <v>20-24</v>
      </c>
      <c r="H50">
        <f>'Pob x Genero'!CX15</f>
        <v>273</v>
      </c>
      <c r="I50">
        <v>1682</v>
      </c>
    </row>
    <row r="51" spans="1:9" x14ac:dyDescent="0.25">
      <c r="A51" s="220" t="s">
        <v>65</v>
      </c>
      <c r="B51" s="220" t="s">
        <v>45</v>
      </c>
      <c r="C51" s="220" t="s">
        <v>45</v>
      </c>
      <c r="D51" s="220" t="s">
        <v>47</v>
      </c>
      <c r="E51" s="220" t="s">
        <v>66</v>
      </c>
      <c r="F51" t="s">
        <v>99</v>
      </c>
      <c r="G51" t="str">
        <f t="shared" si="5"/>
        <v>20-24</v>
      </c>
      <c r="H51">
        <f>'Pob x Genero'!CX18</f>
        <v>331</v>
      </c>
      <c r="I51">
        <v>1683</v>
      </c>
    </row>
    <row r="52" spans="1:9" x14ac:dyDescent="0.25">
      <c r="A52" s="220" t="s">
        <v>46</v>
      </c>
      <c r="B52" s="220" t="s">
        <v>45</v>
      </c>
      <c r="C52" s="220" t="s">
        <v>45</v>
      </c>
      <c r="D52" s="220" t="s">
        <v>47</v>
      </c>
      <c r="E52" s="220" t="s">
        <v>48</v>
      </c>
      <c r="F52" t="s">
        <v>99</v>
      </c>
      <c r="G52" t="str">
        <f>'Pob x Genero'!CY7</f>
        <v>25-29</v>
      </c>
      <c r="H52">
        <f>'Pob x Genero'!CY9</f>
        <v>549</v>
      </c>
      <c r="I52">
        <v>1674</v>
      </c>
    </row>
    <row r="53" spans="1:9" x14ac:dyDescent="0.25">
      <c r="A53" s="220" t="s">
        <v>49</v>
      </c>
      <c r="B53" s="220" t="s">
        <v>45</v>
      </c>
      <c r="C53" s="220" t="s">
        <v>45</v>
      </c>
      <c r="D53" s="220" t="s">
        <v>47</v>
      </c>
      <c r="E53" s="220" t="s">
        <v>50</v>
      </c>
      <c r="F53" t="s">
        <v>99</v>
      </c>
      <c r="G53" t="str">
        <f t="shared" ref="G53:G61" si="6">G52</f>
        <v>25-29</v>
      </c>
      <c r="H53">
        <f>'Pob x Genero'!CY10</f>
        <v>110</v>
      </c>
      <c r="I53">
        <v>1675</v>
      </c>
    </row>
    <row r="54" spans="1:9" x14ac:dyDescent="0.25">
      <c r="A54" s="220" t="s">
        <v>51</v>
      </c>
      <c r="B54" s="220" t="s">
        <v>45</v>
      </c>
      <c r="C54" s="220" t="s">
        <v>45</v>
      </c>
      <c r="D54" s="220" t="s">
        <v>47</v>
      </c>
      <c r="E54" s="220" t="s">
        <v>52</v>
      </c>
      <c r="F54" t="s">
        <v>99</v>
      </c>
      <c r="G54" t="str">
        <f t="shared" si="6"/>
        <v>25-29</v>
      </c>
      <c r="H54">
        <f>'Pob x Genero'!CY11</f>
        <v>345</v>
      </c>
      <c r="I54">
        <v>1676</v>
      </c>
    </row>
    <row r="55" spans="1:9" x14ac:dyDescent="0.25">
      <c r="A55" s="220" t="s">
        <v>53</v>
      </c>
      <c r="B55" s="220" t="s">
        <v>45</v>
      </c>
      <c r="C55" s="220" t="s">
        <v>45</v>
      </c>
      <c r="D55" s="220" t="s">
        <v>47</v>
      </c>
      <c r="E55" s="220" t="s">
        <v>54</v>
      </c>
      <c r="F55" t="s">
        <v>99</v>
      </c>
      <c r="G55" t="str">
        <f t="shared" si="6"/>
        <v>25-29</v>
      </c>
      <c r="H55">
        <f>'Pob x Genero'!CY16</f>
        <v>201</v>
      </c>
      <c r="I55">
        <v>1677</v>
      </c>
    </row>
    <row r="56" spans="1:9" x14ac:dyDescent="0.25">
      <c r="A56" s="220" t="s">
        <v>55</v>
      </c>
      <c r="B56" s="220" t="s">
        <v>45</v>
      </c>
      <c r="C56" s="220" t="s">
        <v>45</v>
      </c>
      <c r="D56" s="220" t="s">
        <v>47</v>
      </c>
      <c r="E56" s="220" t="s">
        <v>56</v>
      </c>
      <c r="F56" t="s">
        <v>99</v>
      </c>
      <c r="G56" t="str">
        <f t="shared" si="6"/>
        <v>25-29</v>
      </c>
      <c r="H56">
        <f>'Pob x Genero'!CY12</f>
        <v>201</v>
      </c>
      <c r="I56">
        <v>1678</v>
      </c>
    </row>
    <row r="57" spans="1:9" x14ac:dyDescent="0.25">
      <c r="A57" s="220" t="s">
        <v>57</v>
      </c>
      <c r="B57" s="220" t="s">
        <v>45</v>
      </c>
      <c r="C57" s="220" t="s">
        <v>45</v>
      </c>
      <c r="D57" s="220" t="s">
        <v>47</v>
      </c>
      <c r="E57" s="220" t="s">
        <v>58</v>
      </c>
      <c r="F57" t="s">
        <v>99</v>
      </c>
      <c r="G57" t="str">
        <f t="shared" si="6"/>
        <v>25-29</v>
      </c>
      <c r="H57">
        <f>'Pob x Genero'!CY17</f>
        <v>394</v>
      </c>
      <c r="I57">
        <v>1679</v>
      </c>
    </row>
    <row r="58" spans="1:9" x14ac:dyDescent="0.25">
      <c r="A58" s="220" t="s">
        <v>59</v>
      </c>
      <c r="B58" s="220" t="s">
        <v>45</v>
      </c>
      <c r="C58" s="220" t="s">
        <v>45</v>
      </c>
      <c r="D58" s="220" t="s">
        <v>47</v>
      </c>
      <c r="E58" s="220" t="s">
        <v>60</v>
      </c>
      <c r="F58" t="s">
        <v>99</v>
      </c>
      <c r="G58" t="str">
        <f t="shared" si="6"/>
        <v>25-29</v>
      </c>
      <c r="H58">
        <f>'Pob x Genero'!CY13</f>
        <v>348</v>
      </c>
      <c r="I58">
        <v>1680</v>
      </c>
    </row>
    <row r="59" spans="1:9" x14ac:dyDescent="0.25">
      <c r="A59" s="220" t="s">
        <v>61</v>
      </c>
      <c r="B59" s="220" t="s">
        <v>45</v>
      </c>
      <c r="C59" s="220" t="s">
        <v>45</v>
      </c>
      <c r="D59" s="220" t="s">
        <v>47</v>
      </c>
      <c r="E59" s="220" t="s">
        <v>62</v>
      </c>
      <c r="F59" t="s">
        <v>99</v>
      </c>
      <c r="G59" t="str">
        <f t="shared" si="6"/>
        <v>25-29</v>
      </c>
      <c r="H59">
        <f>'Pob x Genero'!CY14</f>
        <v>201</v>
      </c>
      <c r="I59">
        <v>1681</v>
      </c>
    </row>
    <row r="60" spans="1:9" x14ac:dyDescent="0.25">
      <c r="A60" s="220" t="s">
        <v>63</v>
      </c>
      <c r="B60" s="220" t="s">
        <v>45</v>
      </c>
      <c r="C60" s="220" t="s">
        <v>45</v>
      </c>
      <c r="D60" s="220" t="s">
        <v>47</v>
      </c>
      <c r="E60" s="220" t="s">
        <v>64</v>
      </c>
      <c r="F60" t="s">
        <v>99</v>
      </c>
      <c r="G60" t="str">
        <f t="shared" si="6"/>
        <v>25-29</v>
      </c>
      <c r="H60">
        <f>'Pob x Genero'!CY15</f>
        <v>394</v>
      </c>
      <c r="I60">
        <v>1682</v>
      </c>
    </row>
    <row r="61" spans="1:9" x14ac:dyDescent="0.25">
      <c r="A61" s="220" t="s">
        <v>65</v>
      </c>
      <c r="B61" s="220" t="s">
        <v>45</v>
      </c>
      <c r="C61" s="220" t="s">
        <v>45</v>
      </c>
      <c r="D61" s="220" t="s">
        <v>47</v>
      </c>
      <c r="E61" s="220" t="s">
        <v>66</v>
      </c>
      <c r="F61" t="s">
        <v>99</v>
      </c>
      <c r="G61" t="str">
        <f t="shared" si="6"/>
        <v>25-29</v>
      </c>
      <c r="H61">
        <f>'Pob x Genero'!CY18</f>
        <v>291</v>
      </c>
      <c r="I61">
        <v>1683</v>
      </c>
    </row>
    <row r="62" spans="1:9" x14ac:dyDescent="0.25">
      <c r="A62" s="220" t="s">
        <v>46</v>
      </c>
      <c r="B62" s="220" t="s">
        <v>45</v>
      </c>
      <c r="C62" s="220" t="s">
        <v>45</v>
      </c>
      <c r="D62" s="220" t="s">
        <v>47</v>
      </c>
      <c r="E62" s="220" t="s">
        <v>48</v>
      </c>
      <c r="F62" t="s">
        <v>99</v>
      </c>
      <c r="G62" t="str">
        <f>'Pob x Genero'!CZ7</f>
        <v>30-34</v>
      </c>
      <c r="H62">
        <f>'Pob x Genero'!CZ9</f>
        <v>492</v>
      </c>
      <c r="I62">
        <v>1674</v>
      </c>
    </row>
    <row r="63" spans="1:9" x14ac:dyDescent="0.25">
      <c r="A63" s="220" t="s">
        <v>49</v>
      </c>
      <c r="B63" s="220" t="s">
        <v>45</v>
      </c>
      <c r="C63" s="220" t="s">
        <v>45</v>
      </c>
      <c r="D63" s="220" t="s">
        <v>47</v>
      </c>
      <c r="E63" s="220" t="s">
        <v>50</v>
      </c>
      <c r="F63" t="s">
        <v>99</v>
      </c>
      <c r="G63" t="str">
        <f t="shared" ref="G63:G71" si="7">G62</f>
        <v>30-34</v>
      </c>
      <c r="H63">
        <f>'Pob x Genero'!CZ10</f>
        <v>118</v>
      </c>
      <c r="I63">
        <v>1675</v>
      </c>
    </row>
    <row r="64" spans="1:9" x14ac:dyDescent="0.25">
      <c r="A64" s="220" t="s">
        <v>51</v>
      </c>
      <c r="B64" s="220" t="s">
        <v>45</v>
      </c>
      <c r="C64" s="220" t="s">
        <v>45</v>
      </c>
      <c r="D64" s="220" t="s">
        <v>47</v>
      </c>
      <c r="E64" s="220" t="s">
        <v>52</v>
      </c>
      <c r="F64" t="s">
        <v>99</v>
      </c>
      <c r="G64" t="str">
        <f t="shared" si="7"/>
        <v>30-34</v>
      </c>
      <c r="H64">
        <f>'Pob x Genero'!CZ11</f>
        <v>297</v>
      </c>
      <c r="I64">
        <v>1676</v>
      </c>
    </row>
    <row r="65" spans="1:9" x14ac:dyDescent="0.25">
      <c r="A65" s="220" t="s">
        <v>53</v>
      </c>
      <c r="B65" s="220" t="s">
        <v>45</v>
      </c>
      <c r="C65" s="220" t="s">
        <v>45</v>
      </c>
      <c r="D65" s="220" t="s">
        <v>47</v>
      </c>
      <c r="E65" s="220" t="s">
        <v>54</v>
      </c>
      <c r="F65" t="s">
        <v>99</v>
      </c>
      <c r="G65" t="str">
        <f t="shared" si="7"/>
        <v>30-34</v>
      </c>
      <c r="H65">
        <f>'Pob x Genero'!CZ16</f>
        <v>180</v>
      </c>
      <c r="I65">
        <v>1677</v>
      </c>
    </row>
    <row r="66" spans="1:9" x14ac:dyDescent="0.25">
      <c r="A66" s="220" t="s">
        <v>55</v>
      </c>
      <c r="B66" s="220" t="s">
        <v>45</v>
      </c>
      <c r="C66" s="220" t="s">
        <v>45</v>
      </c>
      <c r="D66" s="220" t="s">
        <v>47</v>
      </c>
      <c r="E66" s="220" t="s">
        <v>56</v>
      </c>
      <c r="F66" t="s">
        <v>99</v>
      </c>
      <c r="G66" t="str">
        <f t="shared" si="7"/>
        <v>30-34</v>
      </c>
      <c r="H66">
        <f>'Pob x Genero'!CZ12</f>
        <v>169</v>
      </c>
      <c r="I66">
        <v>1678</v>
      </c>
    </row>
    <row r="67" spans="1:9" x14ac:dyDescent="0.25">
      <c r="A67" s="220" t="s">
        <v>57</v>
      </c>
      <c r="B67" s="220" t="s">
        <v>45</v>
      </c>
      <c r="C67" s="220" t="s">
        <v>45</v>
      </c>
      <c r="D67" s="220" t="s">
        <v>47</v>
      </c>
      <c r="E67" s="220" t="s">
        <v>58</v>
      </c>
      <c r="F67" t="s">
        <v>99</v>
      </c>
      <c r="G67" t="str">
        <f t="shared" si="7"/>
        <v>30-34</v>
      </c>
      <c r="H67">
        <f>'Pob x Genero'!CZ17</f>
        <v>391</v>
      </c>
      <c r="I67">
        <v>1679</v>
      </c>
    </row>
    <row r="68" spans="1:9" x14ac:dyDescent="0.25">
      <c r="A68" s="220" t="s">
        <v>59</v>
      </c>
      <c r="B68" s="220" t="s">
        <v>45</v>
      </c>
      <c r="C68" s="220" t="s">
        <v>45</v>
      </c>
      <c r="D68" s="220" t="s">
        <v>47</v>
      </c>
      <c r="E68" s="220" t="s">
        <v>60</v>
      </c>
      <c r="F68" t="s">
        <v>99</v>
      </c>
      <c r="G68" t="str">
        <f t="shared" si="7"/>
        <v>30-34</v>
      </c>
      <c r="H68">
        <f>'Pob x Genero'!CZ13</f>
        <v>362</v>
      </c>
      <c r="I68">
        <v>1680</v>
      </c>
    </row>
    <row r="69" spans="1:9" x14ac:dyDescent="0.25">
      <c r="A69" s="220" t="s">
        <v>61</v>
      </c>
      <c r="B69" s="220" t="s">
        <v>45</v>
      </c>
      <c r="C69" s="220" t="s">
        <v>45</v>
      </c>
      <c r="D69" s="220" t="s">
        <v>47</v>
      </c>
      <c r="E69" s="220" t="s">
        <v>62</v>
      </c>
      <c r="F69" t="s">
        <v>99</v>
      </c>
      <c r="G69" t="str">
        <f t="shared" si="7"/>
        <v>30-34</v>
      </c>
      <c r="H69">
        <f>'Pob x Genero'!CZ14</f>
        <v>219</v>
      </c>
      <c r="I69">
        <v>1681</v>
      </c>
    </row>
    <row r="70" spans="1:9" x14ac:dyDescent="0.25">
      <c r="A70" s="220" t="s">
        <v>63</v>
      </c>
      <c r="B70" s="220" t="s">
        <v>45</v>
      </c>
      <c r="C70" s="220" t="s">
        <v>45</v>
      </c>
      <c r="D70" s="220" t="s">
        <v>47</v>
      </c>
      <c r="E70" s="220" t="s">
        <v>64</v>
      </c>
      <c r="F70" t="s">
        <v>99</v>
      </c>
      <c r="G70" t="str">
        <f t="shared" si="7"/>
        <v>30-34</v>
      </c>
      <c r="H70">
        <f>'Pob x Genero'!CZ15</f>
        <v>489</v>
      </c>
      <c r="I70">
        <v>1682</v>
      </c>
    </row>
    <row r="71" spans="1:9" x14ac:dyDescent="0.25">
      <c r="A71" s="220" t="s">
        <v>65</v>
      </c>
      <c r="B71" s="220" t="s">
        <v>45</v>
      </c>
      <c r="C71" s="220" t="s">
        <v>45</v>
      </c>
      <c r="D71" s="220" t="s">
        <v>47</v>
      </c>
      <c r="E71" s="220" t="s">
        <v>66</v>
      </c>
      <c r="F71" t="s">
        <v>99</v>
      </c>
      <c r="G71" t="str">
        <f t="shared" si="7"/>
        <v>30-34</v>
      </c>
      <c r="H71">
        <f>'Pob x Genero'!CZ18</f>
        <v>253</v>
      </c>
      <c r="I71">
        <v>1683</v>
      </c>
    </row>
    <row r="72" spans="1:9" x14ac:dyDescent="0.25">
      <c r="A72" s="220" t="s">
        <v>46</v>
      </c>
      <c r="B72" s="220" t="s">
        <v>45</v>
      </c>
      <c r="C72" s="220" t="s">
        <v>45</v>
      </c>
      <c r="D72" s="220" t="s">
        <v>47</v>
      </c>
      <c r="E72" s="220" t="s">
        <v>48</v>
      </c>
      <c r="F72" t="s">
        <v>99</v>
      </c>
      <c r="G72" t="str">
        <f>'Pob x Genero'!DA7</f>
        <v>35-39</v>
      </c>
      <c r="H72">
        <f>'Pob x Genero'!DA9</f>
        <v>431</v>
      </c>
      <c r="I72">
        <v>1674</v>
      </c>
    </row>
    <row r="73" spans="1:9" x14ac:dyDescent="0.25">
      <c r="A73" s="220" t="s">
        <v>49</v>
      </c>
      <c r="B73" s="220" t="s">
        <v>45</v>
      </c>
      <c r="C73" s="220" t="s">
        <v>45</v>
      </c>
      <c r="D73" s="220" t="s">
        <v>47</v>
      </c>
      <c r="E73" s="220" t="s">
        <v>50</v>
      </c>
      <c r="F73" t="s">
        <v>99</v>
      </c>
      <c r="G73" t="str">
        <f t="shared" ref="G73:G81" si="8">G72</f>
        <v>35-39</v>
      </c>
      <c r="H73">
        <f>'Pob x Genero'!DA10</f>
        <v>102</v>
      </c>
      <c r="I73">
        <v>1675</v>
      </c>
    </row>
    <row r="74" spans="1:9" x14ac:dyDescent="0.25">
      <c r="A74" s="220" t="s">
        <v>51</v>
      </c>
      <c r="B74" s="220" t="s">
        <v>45</v>
      </c>
      <c r="C74" s="220" t="s">
        <v>45</v>
      </c>
      <c r="D74" s="220" t="s">
        <v>47</v>
      </c>
      <c r="E74" s="220" t="s">
        <v>52</v>
      </c>
      <c r="F74" t="s">
        <v>99</v>
      </c>
      <c r="G74" t="str">
        <f t="shared" si="8"/>
        <v>35-39</v>
      </c>
      <c r="H74">
        <f>'Pob x Genero'!DA11</f>
        <v>300</v>
      </c>
      <c r="I74">
        <v>1676</v>
      </c>
    </row>
    <row r="75" spans="1:9" x14ac:dyDescent="0.25">
      <c r="A75" s="220" t="s">
        <v>53</v>
      </c>
      <c r="B75" s="220" t="s">
        <v>45</v>
      </c>
      <c r="C75" s="220" t="s">
        <v>45</v>
      </c>
      <c r="D75" s="220" t="s">
        <v>47</v>
      </c>
      <c r="E75" s="220" t="s">
        <v>54</v>
      </c>
      <c r="F75" t="s">
        <v>99</v>
      </c>
      <c r="G75" t="str">
        <f t="shared" si="8"/>
        <v>35-39</v>
      </c>
      <c r="H75">
        <f>'Pob x Genero'!DA16</f>
        <v>161</v>
      </c>
      <c r="I75">
        <v>1677</v>
      </c>
    </row>
    <row r="76" spans="1:9" x14ac:dyDescent="0.25">
      <c r="A76" s="220" t="s">
        <v>55</v>
      </c>
      <c r="B76" s="220" t="s">
        <v>45</v>
      </c>
      <c r="C76" s="220" t="s">
        <v>45</v>
      </c>
      <c r="D76" s="220" t="s">
        <v>47</v>
      </c>
      <c r="E76" s="220" t="s">
        <v>56</v>
      </c>
      <c r="F76" t="s">
        <v>99</v>
      </c>
      <c r="G76" t="str">
        <f t="shared" si="8"/>
        <v>35-39</v>
      </c>
      <c r="H76">
        <f>'Pob x Genero'!DA12</f>
        <v>162</v>
      </c>
      <c r="I76">
        <v>1678</v>
      </c>
    </row>
    <row r="77" spans="1:9" x14ac:dyDescent="0.25">
      <c r="A77" s="220" t="s">
        <v>57</v>
      </c>
      <c r="B77" s="220" t="s">
        <v>45</v>
      </c>
      <c r="C77" s="220" t="s">
        <v>45</v>
      </c>
      <c r="D77" s="220" t="s">
        <v>47</v>
      </c>
      <c r="E77" s="220" t="s">
        <v>58</v>
      </c>
      <c r="F77" t="s">
        <v>99</v>
      </c>
      <c r="G77" t="str">
        <f t="shared" si="8"/>
        <v>35-39</v>
      </c>
      <c r="H77">
        <f>'Pob x Genero'!DA17</f>
        <v>325</v>
      </c>
      <c r="I77">
        <v>1679</v>
      </c>
    </row>
    <row r="78" spans="1:9" x14ac:dyDescent="0.25">
      <c r="A78" s="220" t="s">
        <v>59</v>
      </c>
      <c r="B78" s="220" t="s">
        <v>45</v>
      </c>
      <c r="C78" s="220" t="s">
        <v>45</v>
      </c>
      <c r="D78" s="220" t="s">
        <v>47</v>
      </c>
      <c r="E78" s="220" t="s">
        <v>60</v>
      </c>
      <c r="F78" t="s">
        <v>99</v>
      </c>
      <c r="G78" t="str">
        <f t="shared" si="8"/>
        <v>35-39</v>
      </c>
      <c r="H78">
        <f>'Pob x Genero'!DA13</f>
        <v>308</v>
      </c>
      <c r="I78">
        <v>1680</v>
      </c>
    </row>
    <row r="79" spans="1:9" x14ac:dyDescent="0.25">
      <c r="A79" s="220" t="s">
        <v>61</v>
      </c>
      <c r="B79" s="220" t="s">
        <v>45</v>
      </c>
      <c r="C79" s="220" t="s">
        <v>45</v>
      </c>
      <c r="D79" s="220" t="s">
        <v>47</v>
      </c>
      <c r="E79" s="220" t="s">
        <v>62</v>
      </c>
      <c r="F79" t="s">
        <v>99</v>
      </c>
      <c r="G79" t="str">
        <f t="shared" si="8"/>
        <v>35-39</v>
      </c>
      <c r="H79">
        <f>'Pob x Genero'!DA14</f>
        <v>197</v>
      </c>
      <c r="I79">
        <v>1681</v>
      </c>
    </row>
    <row r="80" spans="1:9" x14ac:dyDescent="0.25">
      <c r="A80" s="220" t="s">
        <v>63</v>
      </c>
      <c r="B80" s="220" t="s">
        <v>45</v>
      </c>
      <c r="C80" s="220" t="s">
        <v>45</v>
      </c>
      <c r="D80" s="220" t="s">
        <v>47</v>
      </c>
      <c r="E80" s="220" t="s">
        <v>64</v>
      </c>
      <c r="F80" t="s">
        <v>99</v>
      </c>
      <c r="G80" t="str">
        <f t="shared" si="8"/>
        <v>35-39</v>
      </c>
      <c r="H80">
        <f>'Pob x Genero'!DA15</f>
        <v>419</v>
      </c>
      <c r="I80">
        <v>1682</v>
      </c>
    </row>
    <row r="81" spans="1:9" x14ac:dyDescent="0.25">
      <c r="A81" s="220" t="s">
        <v>65</v>
      </c>
      <c r="B81" s="220" t="s">
        <v>45</v>
      </c>
      <c r="C81" s="220" t="s">
        <v>45</v>
      </c>
      <c r="D81" s="220" t="s">
        <v>47</v>
      </c>
      <c r="E81" s="220" t="s">
        <v>66</v>
      </c>
      <c r="F81" t="s">
        <v>99</v>
      </c>
      <c r="G81" t="str">
        <f t="shared" si="8"/>
        <v>35-39</v>
      </c>
      <c r="H81">
        <f>'Pob x Genero'!DA18</f>
        <v>239</v>
      </c>
      <c r="I81">
        <v>1683</v>
      </c>
    </row>
    <row r="82" spans="1:9" x14ac:dyDescent="0.25">
      <c r="A82" s="220" t="s">
        <v>46</v>
      </c>
      <c r="B82" s="220" t="s">
        <v>45</v>
      </c>
      <c r="C82" s="220" t="s">
        <v>45</v>
      </c>
      <c r="D82" s="220" t="s">
        <v>47</v>
      </c>
      <c r="E82" s="220" t="s">
        <v>48</v>
      </c>
      <c r="F82" t="s">
        <v>99</v>
      </c>
      <c r="G82" t="str">
        <f>'Pob x Genero'!DB7</f>
        <v>40-44</v>
      </c>
      <c r="H82">
        <f>'Pob x Genero'!DB9</f>
        <v>354</v>
      </c>
      <c r="I82">
        <v>1674</v>
      </c>
    </row>
    <row r="83" spans="1:9" x14ac:dyDescent="0.25">
      <c r="A83" s="220" t="s">
        <v>49</v>
      </c>
      <c r="B83" s="220" t="s">
        <v>45</v>
      </c>
      <c r="C83" s="220" t="s">
        <v>45</v>
      </c>
      <c r="D83" s="220" t="s">
        <v>47</v>
      </c>
      <c r="E83" s="220" t="s">
        <v>50</v>
      </c>
      <c r="F83" t="s">
        <v>99</v>
      </c>
      <c r="G83" t="str">
        <f t="shared" ref="G83:G91" si="9">G82</f>
        <v>40-44</v>
      </c>
      <c r="H83">
        <f>'Pob x Genero'!DB10</f>
        <v>81</v>
      </c>
      <c r="I83">
        <v>1675</v>
      </c>
    </row>
    <row r="84" spans="1:9" x14ac:dyDescent="0.25">
      <c r="A84" s="220" t="s">
        <v>51</v>
      </c>
      <c r="B84" s="220" t="s">
        <v>45</v>
      </c>
      <c r="C84" s="220" t="s">
        <v>45</v>
      </c>
      <c r="D84" s="220" t="s">
        <v>47</v>
      </c>
      <c r="E84" s="220" t="s">
        <v>52</v>
      </c>
      <c r="F84" t="s">
        <v>99</v>
      </c>
      <c r="G84" t="str">
        <f t="shared" si="9"/>
        <v>40-44</v>
      </c>
      <c r="H84">
        <f>'Pob x Genero'!DB11</f>
        <v>241</v>
      </c>
      <c r="I84">
        <v>1676</v>
      </c>
    </row>
    <row r="85" spans="1:9" x14ac:dyDescent="0.25">
      <c r="A85" s="220" t="s">
        <v>53</v>
      </c>
      <c r="B85" s="220" t="s">
        <v>45</v>
      </c>
      <c r="C85" s="220" t="s">
        <v>45</v>
      </c>
      <c r="D85" s="220" t="s">
        <v>47</v>
      </c>
      <c r="E85" s="220" t="s">
        <v>54</v>
      </c>
      <c r="F85" t="s">
        <v>99</v>
      </c>
      <c r="G85" t="str">
        <f t="shared" si="9"/>
        <v>40-44</v>
      </c>
      <c r="H85">
        <f>'Pob x Genero'!DB16</f>
        <v>131</v>
      </c>
      <c r="I85">
        <v>1677</v>
      </c>
    </row>
    <row r="86" spans="1:9" x14ac:dyDescent="0.25">
      <c r="A86" s="220" t="s">
        <v>55</v>
      </c>
      <c r="B86" s="220" t="s">
        <v>45</v>
      </c>
      <c r="C86" s="220" t="s">
        <v>45</v>
      </c>
      <c r="D86" s="220" t="s">
        <v>47</v>
      </c>
      <c r="E86" s="220" t="s">
        <v>56</v>
      </c>
      <c r="F86" t="s">
        <v>99</v>
      </c>
      <c r="G86" t="str">
        <f t="shared" si="9"/>
        <v>40-44</v>
      </c>
      <c r="H86">
        <f>'Pob x Genero'!DB12</f>
        <v>146</v>
      </c>
      <c r="I86">
        <v>1678</v>
      </c>
    </row>
    <row r="87" spans="1:9" x14ac:dyDescent="0.25">
      <c r="A87" s="220" t="s">
        <v>57</v>
      </c>
      <c r="B87" s="220" t="s">
        <v>45</v>
      </c>
      <c r="C87" s="220" t="s">
        <v>45</v>
      </c>
      <c r="D87" s="220" t="s">
        <v>47</v>
      </c>
      <c r="E87" s="220" t="s">
        <v>58</v>
      </c>
      <c r="F87" t="s">
        <v>99</v>
      </c>
      <c r="G87" t="str">
        <f t="shared" si="9"/>
        <v>40-44</v>
      </c>
      <c r="H87">
        <f>'Pob x Genero'!DB17</f>
        <v>270</v>
      </c>
      <c r="I87">
        <v>1679</v>
      </c>
    </row>
    <row r="88" spans="1:9" x14ac:dyDescent="0.25">
      <c r="A88" s="220" t="s">
        <v>59</v>
      </c>
      <c r="B88" s="220" t="s">
        <v>45</v>
      </c>
      <c r="C88" s="220" t="s">
        <v>45</v>
      </c>
      <c r="D88" s="220" t="s">
        <v>47</v>
      </c>
      <c r="E88" s="220" t="s">
        <v>60</v>
      </c>
      <c r="F88" t="s">
        <v>99</v>
      </c>
      <c r="G88" t="str">
        <f t="shared" si="9"/>
        <v>40-44</v>
      </c>
      <c r="H88">
        <f>'Pob x Genero'!DB13</f>
        <v>264</v>
      </c>
      <c r="I88">
        <v>1680</v>
      </c>
    </row>
    <row r="89" spans="1:9" x14ac:dyDescent="0.25">
      <c r="A89" s="220" t="s">
        <v>61</v>
      </c>
      <c r="B89" s="220" t="s">
        <v>45</v>
      </c>
      <c r="C89" s="220" t="s">
        <v>45</v>
      </c>
      <c r="D89" s="220" t="s">
        <v>47</v>
      </c>
      <c r="E89" s="220" t="s">
        <v>62</v>
      </c>
      <c r="F89" t="s">
        <v>99</v>
      </c>
      <c r="G89" t="str">
        <f t="shared" si="9"/>
        <v>40-44</v>
      </c>
      <c r="H89">
        <f>'Pob x Genero'!DB14</f>
        <v>180</v>
      </c>
      <c r="I89">
        <v>1681</v>
      </c>
    </row>
    <row r="90" spans="1:9" x14ac:dyDescent="0.25">
      <c r="A90" s="220" t="s">
        <v>63</v>
      </c>
      <c r="B90" s="220" t="s">
        <v>45</v>
      </c>
      <c r="C90" s="220" t="s">
        <v>45</v>
      </c>
      <c r="D90" s="220" t="s">
        <v>47</v>
      </c>
      <c r="E90" s="220" t="s">
        <v>64</v>
      </c>
      <c r="F90" t="s">
        <v>99</v>
      </c>
      <c r="G90" t="str">
        <f t="shared" si="9"/>
        <v>40-44</v>
      </c>
      <c r="H90">
        <f>'Pob x Genero'!DB15</f>
        <v>360</v>
      </c>
      <c r="I90">
        <v>1682</v>
      </c>
    </row>
    <row r="91" spans="1:9" x14ac:dyDescent="0.25">
      <c r="A91" s="220" t="s">
        <v>65</v>
      </c>
      <c r="B91" s="220" t="s">
        <v>45</v>
      </c>
      <c r="C91" s="220" t="s">
        <v>45</v>
      </c>
      <c r="D91" s="220" t="s">
        <v>47</v>
      </c>
      <c r="E91" s="220" t="s">
        <v>66</v>
      </c>
      <c r="F91" t="s">
        <v>99</v>
      </c>
      <c r="G91" t="str">
        <f t="shared" si="9"/>
        <v>40-44</v>
      </c>
      <c r="H91">
        <f>'Pob x Genero'!DB18</f>
        <v>226</v>
      </c>
      <c r="I91">
        <v>1683</v>
      </c>
    </row>
    <row r="92" spans="1:9" x14ac:dyDescent="0.25">
      <c r="A92" s="220" t="s">
        <v>46</v>
      </c>
      <c r="B92" s="220" t="s">
        <v>45</v>
      </c>
      <c r="C92" s="220" t="s">
        <v>45</v>
      </c>
      <c r="D92" s="220" t="s">
        <v>47</v>
      </c>
      <c r="E92" s="220" t="s">
        <v>48</v>
      </c>
      <c r="F92" t="s">
        <v>99</v>
      </c>
      <c r="G92" t="str">
        <f>'Pob x Genero'!DC7</f>
        <v>45-49</v>
      </c>
      <c r="H92">
        <f>'Pob x Genero'!DC9</f>
        <v>295</v>
      </c>
      <c r="I92">
        <v>1674</v>
      </c>
    </row>
    <row r="93" spans="1:9" x14ac:dyDescent="0.25">
      <c r="A93" s="220" t="s">
        <v>49</v>
      </c>
      <c r="B93" s="220" t="s">
        <v>45</v>
      </c>
      <c r="C93" s="220" t="s">
        <v>45</v>
      </c>
      <c r="D93" s="220" t="s">
        <v>47</v>
      </c>
      <c r="E93" s="220" t="s">
        <v>50</v>
      </c>
      <c r="F93" t="s">
        <v>99</v>
      </c>
      <c r="G93" t="str">
        <f t="shared" ref="G93:G101" si="10">G92</f>
        <v>45-49</v>
      </c>
      <c r="H93">
        <f>'Pob x Genero'!DC10</f>
        <v>80</v>
      </c>
      <c r="I93">
        <v>1675</v>
      </c>
    </row>
    <row r="94" spans="1:9" x14ac:dyDescent="0.25">
      <c r="A94" s="220" t="s">
        <v>51</v>
      </c>
      <c r="B94" s="220" t="s">
        <v>45</v>
      </c>
      <c r="C94" s="220" t="s">
        <v>45</v>
      </c>
      <c r="D94" s="220" t="s">
        <v>47</v>
      </c>
      <c r="E94" s="220" t="s">
        <v>52</v>
      </c>
      <c r="F94" t="s">
        <v>99</v>
      </c>
      <c r="G94" t="str">
        <f t="shared" si="10"/>
        <v>45-49</v>
      </c>
      <c r="H94">
        <f>'Pob x Genero'!DC11</f>
        <v>244</v>
      </c>
      <c r="I94">
        <v>1676</v>
      </c>
    </row>
    <row r="95" spans="1:9" x14ac:dyDescent="0.25">
      <c r="A95" s="220" t="s">
        <v>53</v>
      </c>
      <c r="B95" s="220" t="s">
        <v>45</v>
      </c>
      <c r="C95" s="220" t="s">
        <v>45</v>
      </c>
      <c r="D95" s="220" t="s">
        <v>47</v>
      </c>
      <c r="E95" s="220" t="s">
        <v>54</v>
      </c>
      <c r="F95" t="s">
        <v>99</v>
      </c>
      <c r="G95" t="str">
        <f t="shared" si="10"/>
        <v>45-49</v>
      </c>
      <c r="H95">
        <f>'Pob x Genero'!DC16</f>
        <v>112</v>
      </c>
      <c r="I95">
        <v>1677</v>
      </c>
    </row>
    <row r="96" spans="1:9" x14ac:dyDescent="0.25">
      <c r="A96" s="220" t="s">
        <v>55</v>
      </c>
      <c r="B96" s="220" t="s">
        <v>45</v>
      </c>
      <c r="C96" s="220" t="s">
        <v>45</v>
      </c>
      <c r="D96" s="220" t="s">
        <v>47</v>
      </c>
      <c r="E96" s="220" t="s">
        <v>56</v>
      </c>
      <c r="F96" t="s">
        <v>99</v>
      </c>
      <c r="G96" t="str">
        <f t="shared" si="10"/>
        <v>45-49</v>
      </c>
      <c r="H96">
        <f>'Pob x Genero'!DC12</f>
        <v>100</v>
      </c>
      <c r="I96">
        <v>1678</v>
      </c>
    </row>
    <row r="97" spans="1:9" x14ac:dyDescent="0.25">
      <c r="A97" s="220" t="s">
        <v>57</v>
      </c>
      <c r="B97" s="220" t="s">
        <v>45</v>
      </c>
      <c r="C97" s="220" t="s">
        <v>45</v>
      </c>
      <c r="D97" s="220" t="s">
        <v>47</v>
      </c>
      <c r="E97" s="220" t="s">
        <v>58</v>
      </c>
      <c r="F97" t="s">
        <v>99</v>
      </c>
      <c r="G97" t="str">
        <f t="shared" si="10"/>
        <v>45-49</v>
      </c>
      <c r="H97">
        <f>'Pob x Genero'!DC17</f>
        <v>264</v>
      </c>
      <c r="I97">
        <v>1679</v>
      </c>
    </row>
    <row r="98" spans="1:9" x14ac:dyDescent="0.25">
      <c r="A98" s="220" t="s">
        <v>59</v>
      </c>
      <c r="B98" s="220" t="s">
        <v>45</v>
      </c>
      <c r="C98" s="220" t="s">
        <v>45</v>
      </c>
      <c r="D98" s="220" t="s">
        <v>47</v>
      </c>
      <c r="E98" s="220" t="s">
        <v>60</v>
      </c>
      <c r="F98" t="s">
        <v>99</v>
      </c>
      <c r="G98" t="str">
        <f t="shared" si="10"/>
        <v>45-49</v>
      </c>
      <c r="H98">
        <f>'Pob x Genero'!DC13</f>
        <v>223</v>
      </c>
      <c r="I98">
        <v>1680</v>
      </c>
    </row>
    <row r="99" spans="1:9" x14ac:dyDescent="0.25">
      <c r="A99" s="220" t="s">
        <v>61</v>
      </c>
      <c r="B99" s="220" t="s">
        <v>45</v>
      </c>
      <c r="C99" s="220" t="s">
        <v>45</v>
      </c>
      <c r="D99" s="220" t="s">
        <v>47</v>
      </c>
      <c r="E99" s="220" t="s">
        <v>62</v>
      </c>
      <c r="F99" t="s">
        <v>99</v>
      </c>
      <c r="G99" t="str">
        <f t="shared" si="10"/>
        <v>45-49</v>
      </c>
      <c r="H99">
        <f>'Pob x Genero'!DC14</f>
        <v>132</v>
      </c>
      <c r="I99">
        <v>1681</v>
      </c>
    </row>
    <row r="100" spans="1:9" x14ac:dyDescent="0.25">
      <c r="A100" s="220" t="s">
        <v>63</v>
      </c>
      <c r="B100" s="220" t="s">
        <v>45</v>
      </c>
      <c r="C100" s="220" t="s">
        <v>45</v>
      </c>
      <c r="D100" s="220" t="s">
        <v>47</v>
      </c>
      <c r="E100" s="220" t="s">
        <v>64</v>
      </c>
      <c r="F100" t="s">
        <v>99</v>
      </c>
      <c r="G100" t="str">
        <f t="shared" si="10"/>
        <v>45-49</v>
      </c>
      <c r="H100">
        <f>'Pob x Genero'!DC15</f>
        <v>261</v>
      </c>
      <c r="I100">
        <v>1682</v>
      </c>
    </row>
    <row r="101" spans="1:9" x14ac:dyDescent="0.25">
      <c r="A101" s="220" t="s">
        <v>65</v>
      </c>
      <c r="B101" s="220" t="s">
        <v>45</v>
      </c>
      <c r="C101" s="220" t="s">
        <v>45</v>
      </c>
      <c r="D101" s="220" t="s">
        <v>47</v>
      </c>
      <c r="E101" s="220" t="s">
        <v>66</v>
      </c>
      <c r="F101" t="s">
        <v>99</v>
      </c>
      <c r="G101" t="str">
        <f t="shared" si="10"/>
        <v>45-49</v>
      </c>
      <c r="H101">
        <f>'Pob x Genero'!DC18</f>
        <v>208</v>
      </c>
      <c r="I101">
        <v>1683</v>
      </c>
    </row>
    <row r="102" spans="1:9" x14ac:dyDescent="0.25">
      <c r="A102" s="220" t="s">
        <v>46</v>
      </c>
      <c r="B102" s="220" t="s">
        <v>45</v>
      </c>
      <c r="C102" s="220" t="s">
        <v>45</v>
      </c>
      <c r="D102" s="220" t="s">
        <v>47</v>
      </c>
      <c r="E102" s="220" t="s">
        <v>48</v>
      </c>
      <c r="F102" t="s">
        <v>99</v>
      </c>
      <c r="G102" t="str">
        <f>'Pob x Genero'!DD7</f>
        <v>50-54</v>
      </c>
      <c r="H102">
        <f>'Pob x Genero'!DD9</f>
        <v>269</v>
      </c>
      <c r="I102">
        <v>1674</v>
      </c>
    </row>
    <row r="103" spans="1:9" x14ac:dyDescent="0.25">
      <c r="A103" s="220" t="s">
        <v>49</v>
      </c>
      <c r="B103" s="220" t="s">
        <v>45</v>
      </c>
      <c r="C103" s="220" t="s">
        <v>45</v>
      </c>
      <c r="D103" s="220" t="s">
        <v>47</v>
      </c>
      <c r="E103" s="220" t="s">
        <v>50</v>
      </c>
      <c r="F103" t="s">
        <v>99</v>
      </c>
      <c r="G103" t="str">
        <f t="shared" ref="G103:G111" si="11">G102</f>
        <v>50-54</v>
      </c>
      <c r="H103">
        <f>'Pob x Genero'!DD10</f>
        <v>53</v>
      </c>
      <c r="I103">
        <v>1675</v>
      </c>
    </row>
    <row r="104" spans="1:9" x14ac:dyDescent="0.25">
      <c r="A104" s="220" t="s">
        <v>51</v>
      </c>
      <c r="B104" s="220" t="s">
        <v>45</v>
      </c>
      <c r="C104" s="220" t="s">
        <v>45</v>
      </c>
      <c r="D104" s="220" t="s">
        <v>47</v>
      </c>
      <c r="E104" s="220" t="s">
        <v>52</v>
      </c>
      <c r="F104" t="s">
        <v>99</v>
      </c>
      <c r="G104" t="str">
        <f t="shared" si="11"/>
        <v>50-54</v>
      </c>
      <c r="H104">
        <f>'Pob x Genero'!DD11</f>
        <v>240</v>
      </c>
      <c r="I104">
        <v>1676</v>
      </c>
    </row>
    <row r="105" spans="1:9" x14ac:dyDescent="0.25">
      <c r="A105" s="220" t="s">
        <v>53</v>
      </c>
      <c r="B105" s="220" t="s">
        <v>45</v>
      </c>
      <c r="C105" s="220" t="s">
        <v>45</v>
      </c>
      <c r="D105" s="220" t="s">
        <v>47</v>
      </c>
      <c r="E105" s="220" t="s">
        <v>54</v>
      </c>
      <c r="F105" t="s">
        <v>99</v>
      </c>
      <c r="G105" t="str">
        <f t="shared" si="11"/>
        <v>50-54</v>
      </c>
      <c r="H105">
        <f>'Pob x Genero'!DD16</f>
        <v>116</v>
      </c>
      <c r="I105">
        <v>1677</v>
      </c>
    </row>
    <row r="106" spans="1:9" x14ac:dyDescent="0.25">
      <c r="A106" s="220" t="s">
        <v>55</v>
      </c>
      <c r="B106" s="220" t="s">
        <v>45</v>
      </c>
      <c r="C106" s="220" t="s">
        <v>45</v>
      </c>
      <c r="D106" s="220" t="s">
        <v>47</v>
      </c>
      <c r="E106" s="220" t="s">
        <v>56</v>
      </c>
      <c r="F106" t="s">
        <v>99</v>
      </c>
      <c r="G106" t="str">
        <f t="shared" si="11"/>
        <v>50-54</v>
      </c>
      <c r="H106">
        <f>'Pob x Genero'!DD12</f>
        <v>94</v>
      </c>
      <c r="I106">
        <v>1678</v>
      </c>
    </row>
    <row r="107" spans="1:9" x14ac:dyDescent="0.25">
      <c r="A107" s="220" t="s">
        <v>57</v>
      </c>
      <c r="B107" s="220" t="s">
        <v>45</v>
      </c>
      <c r="C107" s="220" t="s">
        <v>45</v>
      </c>
      <c r="D107" s="220" t="s">
        <v>47</v>
      </c>
      <c r="E107" s="220" t="s">
        <v>58</v>
      </c>
      <c r="F107" t="s">
        <v>99</v>
      </c>
      <c r="G107" t="str">
        <f t="shared" si="11"/>
        <v>50-54</v>
      </c>
      <c r="H107">
        <f>'Pob x Genero'!DD17</f>
        <v>205</v>
      </c>
      <c r="I107">
        <v>1679</v>
      </c>
    </row>
    <row r="108" spans="1:9" x14ac:dyDescent="0.25">
      <c r="A108" s="220" t="s">
        <v>59</v>
      </c>
      <c r="B108" s="220" t="s">
        <v>45</v>
      </c>
      <c r="C108" s="220" t="s">
        <v>45</v>
      </c>
      <c r="D108" s="220" t="s">
        <v>47</v>
      </c>
      <c r="E108" s="220" t="s">
        <v>60</v>
      </c>
      <c r="F108" t="s">
        <v>99</v>
      </c>
      <c r="G108" t="str">
        <f t="shared" si="11"/>
        <v>50-54</v>
      </c>
      <c r="H108">
        <f>'Pob x Genero'!DD13</f>
        <v>260</v>
      </c>
      <c r="I108">
        <v>1680</v>
      </c>
    </row>
    <row r="109" spans="1:9" x14ac:dyDescent="0.25">
      <c r="A109" s="220" t="s">
        <v>61</v>
      </c>
      <c r="B109" s="220" t="s">
        <v>45</v>
      </c>
      <c r="C109" s="220" t="s">
        <v>45</v>
      </c>
      <c r="D109" s="220" t="s">
        <v>47</v>
      </c>
      <c r="E109" s="220" t="s">
        <v>62</v>
      </c>
      <c r="F109" t="s">
        <v>99</v>
      </c>
      <c r="G109" t="str">
        <f t="shared" si="11"/>
        <v>50-54</v>
      </c>
      <c r="H109">
        <f>'Pob x Genero'!DD14</f>
        <v>120</v>
      </c>
      <c r="I109">
        <v>1681</v>
      </c>
    </row>
    <row r="110" spans="1:9" x14ac:dyDescent="0.25">
      <c r="A110" s="220" t="s">
        <v>63</v>
      </c>
      <c r="B110" s="220" t="s">
        <v>45</v>
      </c>
      <c r="C110" s="220" t="s">
        <v>45</v>
      </c>
      <c r="D110" s="220" t="s">
        <v>47</v>
      </c>
      <c r="E110" s="220" t="s">
        <v>64</v>
      </c>
      <c r="F110" t="s">
        <v>99</v>
      </c>
      <c r="G110" t="str">
        <f t="shared" si="11"/>
        <v>50-54</v>
      </c>
      <c r="H110">
        <f>'Pob x Genero'!DD15</f>
        <v>186</v>
      </c>
      <c r="I110">
        <v>1682</v>
      </c>
    </row>
    <row r="111" spans="1:9" x14ac:dyDescent="0.25">
      <c r="A111" s="220" t="s">
        <v>65</v>
      </c>
      <c r="B111" s="220" t="s">
        <v>45</v>
      </c>
      <c r="C111" s="220" t="s">
        <v>45</v>
      </c>
      <c r="D111" s="220" t="s">
        <v>47</v>
      </c>
      <c r="E111" s="220" t="s">
        <v>66</v>
      </c>
      <c r="F111" t="s">
        <v>99</v>
      </c>
      <c r="G111" t="str">
        <f t="shared" si="11"/>
        <v>50-54</v>
      </c>
      <c r="H111">
        <f>'Pob x Genero'!DD18</f>
        <v>123</v>
      </c>
      <c r="I111">
        <v>1683</v>
      </c>
    </row>
    <row r="112" spans="1:9" x14ac:dyDescent="0.25">
      <c r="A112" s="220" t="s">
        <v>46</v>
      </c>
      <c r="B112" s="220" t="s">
        <v>45</v>
      </c>
      <c r="C112" s="220" t="s">
        <v>45</v>
      </c>
      <c r="D112" s="220" t="s">
        <v>47</v>
      </c>
      <c r="E112" s="220" t="s">
        <v>48</v>
      </c>
      <c r="F112" t="s">
        <v>99</v>
      </c>
      <c r="G112" t="str">
        <f>'Pob x Genero'!DE7</f>
        <v>55-59</v>
      </c>
      <c r="H112">
        <f>'Pob x Genero'!DE9</f>
        <v>219</v>
      </c>
      <c r="I112">
        <v>1674</v>
      </c>
    </row>
    <row r="113" spans="1:9" x14ac:dyDescent="0.25">
      <c r="A113" s="220" t="s">
        <v>49</v>
      </c>
      <c r="B113" s="220" t="s">
        <v>45</v>
      </c>
      <c r="C113" s="220" t="s">
        <v>45</v>
      </c>
      <c r="D113" s="220" t="s">
        <v>47</v>
      </c>
      <c r="E113" s="220" t="s">
        <v>50</v>
      </c>
      <c r="F113" t="s">
        <v>99</v>
      </c>
      <c r="G113" t="str">
        <f t="shared" ref="G113:G121" si="12">G112</f>
        <v>55-59</v>
      </c>
      <c r="H113">
        <f>'Pob x Genero'!DE10</f>
        <v>51</v>
      </c>
      <c r="I113">
        <v>1675</v>
      </c>
    </row>
    <row r="114" spans="1:9" x14ac:dyDescent="0.25">
      <c r="A114" s="220" t="s">
        <v>51</v>
      </c>
      <c r="B114" s="220" t="s">
        <v>45</v>
      </c>
      <c r="C114" s="220" t="s">
        <v>45</v>
      </c>
      <c r="D114" s="220" t="s">
        <v>47</v>
      </c>
      <c r="E114" s="220" t="s">
        <v>52</v>
      </c>
      <c r="F114" t="s">
        <v>99</v>
      </c>
      <c r="G114" t="str">
        <f t="shared" si="12"/>
        <v>55-59</v>
      </c>
      <c r="H114">
        <f>'Pob x Genero'!DE11</f>
        <v>177</v>
      </c>
      <c r="I114">
        <v>1676</v>
      </c>
    </row>
    <row r="115" spans="1:9" x14ac:dyDescent="0.25">
      <c r="A115" s="220" t="s">
        <v>53</v>
      </c>
      <c r="B115" s="220" t="s">
        <v>45</v>
      </c>
      <c r="C115" s="220" t="s">
        <v>45</v>
      </c>
      <c r="D115" s="220" t="s">
        <v>47</v>
      </c>
      <c r="E115" s="220" t="s">
        <v>54</v>
      </c>
      <c r="F115" t="s">
        <v>99</v>
      </c>
      <c r="G115" t="str">
        <f t="shared" si="12"/>
        <v>55-59</v>
      </c>
      <c r="H115">
        <f>'Pob x Genero'!DE16</f>
        <v>83</v>
      </c>
      <c r="I115">
        <v>1677</v>
      </c>
    </row>
    <row r="116" spans="1:9" x14ac:dyDescent="0.25">
      <c r="A116" s="220" t="s">
        <v>55</v>
      </c>
      <c r="B116" s="220" t="s">
        <v>45</v>
      </c>
      <c r="C116" s="220" t="s">
        <v>45</v>
      </c>
      <c r="D116" s="220" t="s">
        <v>47</v>
      </c>
      <c r="E116" s="220" t="s">
        <v>56</v>
      </c>
      <c r="F116" t="s">
        <v>99</v>
      </c>
      <c r="G116" t="str">
        <f t="shared" si="12"/>
        <v>55-59</v>
      </c>
      <c r="H116">
        <f>'Pob x Genero'!DE12</f>
        <v>69</v>
      </c>
      <c r="I116">
        <v>1678</v>
      </c>
    </row>
    <row r="117" spans="1:9" x14ac:dyDescent="0.25">
      <c r="A117" s="220" t="s">
        <v>57</v>
      </c>
      <c r="B117" s="220" t="s">
        <v>45</v>
      </c>
      <c r="C117" s="220" t="s">
        <v>45</v>
      </c>
      <c r="D117" s="220" t="s">
        <v>47</v>
      </c>
      <c r="E117" s="220" t="s">
        <v>58</v>
      </c>
      <c r="F117" t="s">
        <v>99</v>
      </c>
      <c r="G117" t="str">
        <f t="shared" si="12"/>
        <v>55-59</v>
      </c>
      <c r="H117">
        <f>'Pob x Genero'!DE17</f>
        <v>162</v>
      </c>
      <c r="I117">
        <v>1679</v>
      </c>
    </row>
    <row r="118" spans="1:9" x14ac:dyDescent="0.25">
      <c r="A118" s="220" t="s">
        <v>59</v>
      </c>
      <c r="B118" s="220" t="s">
        <v>45</v>
      </c>
      <c r="C118" s="220" t="s">
        <v>45</v>
      </c>
      <c r="D118" s="220" t="s">
        <v>47</v>
      </c>
      <c r="E118" s="220" t="s">
        <v>60</v>
      </c>
      <c r="F118" t="s">
        <v>99</v>
      </c>
      <c r="G118" t="str">
        <f t="shared" si="12"/>
        <v>55-59</v>
      </c>
      <c r="H118">
        <f>'Pob x Genero'!DE13</f>
        <v>157</v>
      </c>
      <c r="I118">
        <v>1680</v>
      </c>
    </row>
    <row r="119" spans="1:9" x14ac:dyDescent="0.25">
      <c r="A119" s="220" t="s">
        <v>61</v>
      </c>
      <c r="B119" s="220" t="s">
        <v>45</v>
      </c>
      <c r="C119" s="220" t="s">
        <v>45</v>
      </c>
      <c r="D119" s="220" t="s">
        <v>47</v>
      </c>
      <c r="E119" s="220" t="s">
        <v>62</v>
      </c>
      <c r="F119" t="s">
        <v>99</v>
      </c>
      <c r="G119" t="str">
        <f t="shared" si="12"/>
        <v>55-59</v>
      </c>
      <c r="H119">
        <f>'Pob x Genero'!DE14</f>
        <v>93</v>
      </c>
      <c r="I119">
        <v>1681</v>
      </c>
    </row>
    <row r="120" spans="1:9" x14ac:dyDescent="0.25">
      <c r="A120" s="220" t="s">
        <v>63</v>
      </c>
      <c r="B120" s="220" t="s">
        <v>45</v>
      </c>
      <c r="C120" s="220" t="s">
        <v>45</v>
      </c>
      <c r="D120" s="220" t="s">
        <v>47</v>
      </c>
      <c r="E120" s="220" t="s">
        <v>64</v>
      </c>
      <c r="F120" t="s">
        <v>99</v>
      </c>
      <c r="G120" t="str">
        <f t="shared" si="12"/>
        <v>55-59</v>
      </c>
      <c r="H120">
        <f>'Pob x Genero'!DE15</f>
        <v>170</v>
      </c>
      <c r="I120">
        <v>1682</v>
      </c>
    </row>
    <row r="121" spans="1:9" x14ac:dyDescent="0.25">
      <c r="A121" s="220" t="s">
        <v>65</v>
      </c>
      <c r="B121" s="220" t="s">
        <v>45</v>
      </c>
      <c r="C121" s="220" t="s">
        <v>45</v>
      </c>
      <c r="D121" s="220" t="s">
        <v>47</v>
      </c>
      <c r="E121" s="220" t="s">
        <v>66</v>
      </c>
      <c r="F121" t="s">
        <v>99</v>
      </c>
      <c r="G121" t="str">
        <f t="shared" si="12"/>
        <v>55-59</v>
      </c>
      <c r="H121">
        <f>'Pob x Genero'!DE18</f>
        <v>138</v>
      </c>
      <c r="I121">
        <v>1683</v>
      </c>
    </row>
    <row r="122" spans="1:9" x14ac:dyDescent="0.25">
      <c r="A122" s="220" t="s">
        <v>46</v>
      </c>
      <c r="B122" s="220" t="s">
        <v>45</v>
      </c>
      <c r="C122" s="220" t="s">
        <v>45</v>
      </c>
      <c r="D122" s="220" t="s">
        <v>47</v>
      </c>
      <c r="E122" s="220" t="s">
        <v>48</v>
      </c>
      <c r="F122" t="s">
        <v>99</v>
      </c>
      <c r="G122" t="str">
        <f>'Pob x Genero'!DF7</f>
        <v>60-64</v>
      </c>
      <c r="H122">
        <f>'Pob x Genero'!DF9</f>
        <v>163</v>
      </c>
      <c r="I122">
        <v>1674</v>
      </c>
    </row>
    <row r="123" spans="1:9" x14ac:dyDescent="0.25">
      <c r="A123" s="220" t="s">
        <v>49</v>
      </c>
      <c r="B123" s="220" t="s">
        <v>45</v>
      </c>
      <c r="C123" s="220" t="s">
        <v>45</v>
      </c>
      <c r="D123" s="220" t="s">
        <v>47</v>
      </c>
      <c r="E123" s="220" t="s">
        <v>50</v>
      </c>
      <c r="F123" t="s">
        <v>99</v>
      </c>
      <c r="G123" t="str">
        <f t="shared" ref="G123:G131" si="13">G122</f>
        <v>60-64</v>
      </c>
      <c r="H123">
        <f>'Pob x Genero'!DF10</f>
        <v>26</v>
      </c>
      <c r="I123">
        <v>1675</v>
      </c>
    </row>
    <row r="124" spans="1:9" x14ac:dyDescent="0.25">
      <c r="A124" s="220" t="s">
        <v>51</v>
      </c>
      <c r="B124" s="220" t="s">
        <v>45</v>
      </c>
      <c r="C124" s="220" t="s">
        <v>45</v>
      </c>
      <c r="D124" s="220" t="s">
        <v>47</v>
      </c>
      <c r="E124" s="220" t="s">
        <v>52</v>
      </c>
      <c r="F124" t="s">
        <v>99</v>
      </c>
      <c r="G124" t="str">
        <f t="shared" si="13"/>
        <v>60-64</v>
      </c>
      <c r="H124">
        <f>'Pob x Genero'!DF11</f>
        <v>143</v>
      </c>
      <c r="I124">
        <v>1676</v>
      </c>
    </row>
    <row r="125" spans="1:9" x14ac:dyDescent="0.25">
      <c r="A125" s="220" t="s">
        <v>53</v>
      </c>
      <c r="B125" s="220" t="s">
        <v>45</v>
      </c>
      <c r="C125" s="220" t="s">
        <v>45</v>
      </c>
      <c r="D125" s="220" t="s">
        <v>47</v>
      </c>
      <c r="E125" s="220" t="s">
        <v>54</v>
      </c>
      <c r="F125" t="s">
        <v>99</v>
      </c>
      <c r="G125" t="str">
        <f t="shared" si="13"/>
        <v>60-64</v>
      </c>
      <c r="H125">
        <f>'Pob x Genero'!DF16</f>
        <v>60</v>
      </c>
      <c r="I125">
        <v>1677</v>
      </c>
    </row>
    <row r="126" spans="1:9" x14ac:dyDescent="0.25">
      <c r="A126" s="220" t="s">
        <v>55</v>
      </c>
      <c r="B126" s="220" t="s">
        <v>45</v>
      </c>
      <c r="C126" s="220" t="s">
        <v>45</v>
      </c>
      <c r="D126" s="220" t="s">
        <v>47</v>
      </c>
      <c r="E126" s="220" t="s">
        <v>56</v>
      </c>
      <c r="F126" t="s">
        <v>99</v>
      </c>
      <c r="G126" t="str">
        <f t="shared" si="13"/>
        <v>60-64</v>
      </c>
      <c r="H126">
        <f>'Pob x Genero'!DF12</f>
        <v>74</v>
      </c>
      <c r="I126">
        <v>1678</v>
      </c>
    </row>
    <row r="127" spans="1:9" x14ac:dyDescent="0.25">
      <c r="A127" s="220" t="s">
        <v>57</v>
      </c>
      <c r="B127" s="220" t="s">
        <v>45</v>
      </c>
      <c r="C127" s="220" t="s">
        <v>45</v>
      </c>
      <c r="D127" s="220" t="s">
        <v>47</v>
      </c>
      <c r="E127" s="220" t="s">
        <v>58</v>
      </c>
      <c r="F127" t="s">
        <v>99</v>
      </c>
      <c r="G127" t="str">
        <f t="shared" si="13"/>
        <v>60-64</v>
      </c>
      <c r="H127">
        <f>'Pob x Genero'!DF17</f>
        <v>114</v>
      </c>
      <c r="I127">
        <v>1679</v>
      </c>
    </row>
    <row r="128" spans="1:9" x14ac:dyDescent="0.25">
      <c r="A128" s="220" t="s">
        <v>59</v>
      </c>
      <c r="B128" s="220" t="s">
        <v>45</v>
      </c>
      <c r="C128" s="220" t="s">
        <v>45</v>
      </c>
      <c r="D128" s="220" t="s">
        <v>47</v>
      </c>
      <c r="E128" s="220" t="s">
        <v>60</v>
      </c>
      <c r="F128" t="s">
        <v>99</v>
      </c>
      <c r="G128" t="str">
        <f t="shared" si="13"/>
        <v>60-64</v>
      </c>
      <c r="H128">
        <f>'Pob x Genero'!DF13</f>
        <v>121</v>
      </c>
      <c r="I128">
        <v>1680</v>
      </c>
    </row>
    <row r="129" spans="1:9" x14ac:dyDescent="0.25">
      <c r="A129" s="220" t="s">
        <v>61</v>
      </c>
      <c r="B129" s="220" t="s">
        <v>45</v>
      </c>
      <c r="C129" s="220" t="s">
        <v>45</v>
      </c>
      <c r="D129" s="220" t="s">
        <v>47</v>
      </c>
      <c r="E129" s="220" t="s">
        <v>62</v>
      </c>
      <c r="F129" t="s">
        <v>99</v>
      </c>
      <c r="G129" t="str">
        <f t="shared" si="13"/>
        <v>60-64</v>
      </c>
      <c r="H129">
        <f>'Pob x Genero'!DF14</f>
        <v>75</v>
      </c>
      <c r="I129">
        <v>1681</v>
      </c>
    </row>
    <row r="130" spans="1:9" x14ac:dyDescent="0.25">
      <c r="A130" s="220" t="s">
        <v>63</v>
      </c>
      <c r="B130" s="220" t="s">
        <v>45</v>
      </c>
      <c r="C130" s="220" t="s">
        <v>45</v>
      </c>
      <c r="D130" s="220" t="s">
        <v>47</v>
      </c>
      <c r="E130" s="220" t="s">
        <v>64</v>
      </c>
      <c r="F130" t="s">
        <v>99</v>
      </c>
      <c r="G130" t="str">
        <f t="shared" si="13"/>
        <v>60-64</v>
      </c>
      <c r="H130">
        <f>'Pob x Genero'!DF15</f>
        <v>97</v>
      </c>
      <c r="I130">
        <v>1682</v>
      </c>
    </row>
    <row r="131" spans="1:9" x14ac:dyDescent="0.25">
      <c r="A131" s="220" t="s">
        <v>65</v>
      </c>
      <c r="B131" s="220" t="s">
        <v>45</v>
      </c>
      <c r="C131" s="220" t="s">
        <v>45</v>
      </c>
      <c r="D131" s="220" t="s">
        <v>47</v>
      </c>
      <c r="E131" s="220" t="s">
        <v>66</v>
      </c>
      <c r="F131" t="s">
        <v>99</v>
      </c>
      <c r="G131" t="str">
        <f t="shared" si="13"/>
        <v>60-64</v>
      </c>
      <c r="H131">
        <f>'Pob x Genero'!DF18</f>
        <v>103</v>
      </c>
      <c r="I131">
        <v>1683</v>
      </c>
    </row>
    <row r="132" spans="1:9" x14ac:dyDescent="0.25">
      <c r="A132" s="220" t="s">
        <v>46</v>
      </c>
      <c r="B132" s="220" t="s">
        <v>45</v>
      </c>
      <c r="C132" s="220" t="s">
        <v>45</v>
      </c>
      <c r="D132" s="220" t="s">
        <v>47</v>
      </c>
      <c r="E132" s="220" t="s">
        <v>48</v>
      </c>
      <c r="F132" t="s">
        <v>99</v>
      </c>
      <c r="G132" t="str">
        <f>'Pob x Genero'!DG7</f>
        <v>65-69</v>
      </c>
      <c r="H132">
        <f>'Pob x Genero'!DG9</f>
        <v>110</v>
      </c>
      <c r="I132">
        <v>1674</v>
      </c>
    </row>
    <row r="133" spans="1:9" x14ac:dyDescent="0.25">
      <c r="A133" s="220" t="s">
        <v>49</v>
      </c>
      <c r="B133" s="220" t="s">
        <v>45</v>
      </c>
      <c r="C133" s="220" t="s">
        <v>45</v>
      </c>
      <c r="D133" s="220" t="s">
        <v>47</v>
      </c>
      <c r="E133" s="220" t="s">
        <v>50</v>
      </c>
      <c r="F133" t="s">
        <v>99</v>
      </c>
      <c r="G133" t="str">
        <f t="shared" ref="G133:G141" si="14">G132</f>
        <v>65-69</v>
      </c>
      <c r="H133">
        <f>'Pob x Genero'!DG10</f>
        <v>26</v>
      </c>
      <c r="I133">
        <v>1675</v>
      </c>
    </row>
    <row r="134" spans="1:9" x14ac:dyDescent="0.25">
      <c r="A134" s="220" t="s">
        <v>51</v>
      </c>
      <c r="B134" s="220" t="s">
        <v>45</v>
      </c>
      <c r="C134" s="220" t="s">
        <v>45</v>
      </c>
      <c r="D134" s="220" t="s">
        <v>47</v>
      </c>
      <c r="E134" s="220" t="s">
        <v>52</v>
      </c>
      <c r="F134" t="s">
        <v>99</v>
      </c>
      <c r="G134" t="str">
        <f t="shared" si="14"/>
        <v>65-69</v>
      </c>
      <c r="H134">
        <f>'Pob x Genero'!DG11</f>
        <v>131</v>
      </c>
      <c r="I134">
        <v>1676</v>
      </c>
    </row>
    <row r="135" spans="1:9" x14ac:dyDescent="0.25">
      <c r="A135" s="220" t="s">
        <v>53</v>
      </c>
      <c r="B135" s="220" t="s">
        <v>45</v>
      </c>
      <c r="C135" s="220" t="s">
        <v>45</v>
      </c>
      <c r="D135" s="220" t="s">
        <v>47</v>
      </c>
      <c r="E135" s="220" t="s">
        <v>54</v>
      </c>
      <c r="F135" t="s">
        <v>99</v>
      </c>
      <c r="G135" t="str">
        <f t="shared" si="14"/>
        <v>65-69</v>
      </c>
      <c r="H135">
        <f>'Pob x Genero'!DG16</f>
        <v>54</v>
      </c>
      <c r="I135">
        <v>1677</v>
      </c>
    </row>
    <row r="136" spans="1:9" x14ac:dyDescent="0.25">
      <c r="A136" s="220" t="s">
        <v>55</v>
      </c>
      <c r="B136" s="220" t="s">
        <v>45</v>
      </c>
      <c r="C136" s="220" t="s">
        <v>45</v>
      </c>
      <c r="D136" s="220" t="s">
        <v>47</v>
      </c>
      <c r="E136" s="220" t="s">
        <v>56</v>
      </c>
      <c r="F136" t="s">
        <v>99</v>
      </c>
      <c r="G136" t="str">
        <f t="shared" si="14"/>
        <v>65-69</v>
      </c>
      <c r="H136">
        <f>'Pob x Genero'!DG12</f>
        <v>43</v>
      </c>
      <c r="I136">
        <v>1678</v>
      </c>
    </row>
    <row r="137" spans="1:9" x14ac:dyDescent="0.25">
      <c r="A137" s="220" t="s">
        <v>57</v>
      </c>
      <c r="B137" s="220" t="s">
        <v>45</v>
      </c>
      <c r="C137" s="220" t="s">
        <v>45</v>
      </c>
      <c r="D137" s="220" t="s">
        <v>47</v>
      </c>
      <c r="E137" s="220" t="s">
        <v>58</v>
      </c>
      <c r="F137" t="s">
        <v>99</v>
      </c>
      <c r="G137" t="str">
        <f t="shared" si="14"/>
        <v>65-69</v>
      </c>
      <c r="H137">
        <f>'Pob x Genero'!DG17</f>
        <v>92</v>
      </c>
      <c r="I137">
        <v>1679</v>
      </c>
    </row>
    <row r="138" spans="1:9" x14ac:dyDescent="0.25">
      <c r="A138" s="220" t="s">
        <v>59</v>
      </c>
      <c r="B138" s="220" t="s">
        <v>45</v>
      </c>
      <c r="C138" s="220" t="s">
        <v>45</v>
      </c>
      <c r="D138" s="220" t="s">
        <v>47</v>
      </c>
      <c r="E138" s="220" t="s">
        <v>60</v>
      </c>
      <c r="F138" t="s">
        <v>99</v>
      </c>
      <c r="G138" t="str">
        <f t="shared" si="14"/>
        <v>65-69</v>
      </c>
      <c r="H138">
        <f>'Pob x Genero'!DG13</f>
        <v>82</v>
      </c>
      <c r="I138">
        <v>1680</v>
      </c>
    </row>
    <row r="139" spans="1:9" x14ac:dyDescent="0.25">
      <c r="A139" s="220" t="s">
        <v>61</v>
      </c>
      <c r="B139" s="220" t="s">
        <v>45</v>
      </c>
      <c r="C139" s="220" t="s">
        <v>45</v>
      </c>
      <c r="D139" s="220" t="s">
        <v>47</v>
      </c>
      <c r="E139" s="220" t="s">
        <v>62</v>
      </c>
      <c r="F139" t="s">
        <v>99</v>
      </c>
      <c r="G139" t="str">
        <f t="shared" si="14"/>
        <v>65-69</v>
      </c>
      <c r="H139">
        <f>'Pob x Genero'!DG14</f>
        <v>51</v>
      </c>
      <c r="I139">
        <v>1681</v>
      </c>
    </row>
    <row r="140" spans="1:9" x14ac:dyDescent="0.25">
      <c r="A140" s="220" t="s">
        <v>63</v>
      </c>
      <c r="B140" s="220" t="s">
        <v>45</v>
      </c>
      <c r="C140" s="220" t="s">
        <v>45</v>
      </c>
      <c r="D140" s="220" t="s">
        <v>47</v>
      </c>
      <c r="E140" s="220" t="s">
        <v>64</v>
      </c>
      <c r="F140" t="s">
        <v>99</v>
      </c>
      <c r="G140" t="str">
        <f t="shared" si="14"/>
        <v>65-69</v>
      </c>
      <c r="H140">
        <f>'Pob x Genero'!DG15</f>
        <v>62</v>
      </c>
      <c r="I140">
        <v>1682</v>
      </c>
    </row>
    <row r="141" spans="1:9" x14ac:dyDescent="0.25">
      <c r="A141" s="220" t="s">
        <v>65</v>
      </c>
      <c r="B141" s="220" t="s">
        <v>45</v>
      </c>
      <c r="C141" s="220" t="s">
        <v>45</v>
      </c>
      <c r="D141" s="220" t="s">
        <v>47</v>
      </c>
      <c r="E141" s="220" t="s">
        <v>66</v>
      </c>
      <c r="F141" t="s">
        <v>99</v>
      </c>
      <c r="G141" t="str">
        <f t="shared" si="14"/>
        <v>65-69</v>
      </c>
      <c r="H141">
        <f>'Pob x Genero'!DG18</f>
        <v>93</v>
      </c>
      <c r="I141">
        <v>1683</v>
      </c>
    </row>
    <row r="142" spans="1:9" x14ac:dyDescent="0.25">
      <c r="A142" s="220" t="s">
        <v>46</v>
      </c>
      <c r="B142" s="220" t="s">
        <v>45</v>
      </c>
      <c r="C142" s="220" t="s">
        <v>45</v>
      </c>
      <c r="D142" s="220" t="s">
        <v>47</v>
      </c>
      <c r="E142" s="220" t="s">
        <v>48</v>
      </c>
      <c r="F142" t="s">
        <v>99</v>
      </c>
      <c r="G142" t="str">
        <f>'Pob x Genero'!DH7</f>
        <v>70-74</v>
      </c>
      <c r="H142">
        <f>'Pob x Genero'!DH9</f>
        <v>57</v>
      </c>
      <c r="I142">
        <v>1674</v>
      </c>
    </row>
    <row r="143" spans="1:9" x14ac:dyDescent="0.25">
      <c r="A143" s="220" t="s">
        <v>49</v>
      </c>
      <c r="B143" s="220" t="s">
        <v>45</v>
      </c>
      <c r="C143" s="220" t="s">
        <v>45</v>
      </c>
      <c r="D143" s="220" t="s">
        <v>47</v>
      </c>
      <c r="E143" s="220" t="s">
        <v>50</v>
      </c>
      <c r="F143" t="s">
        <v>99</v>
      </c>
      <c r="G143" t="str">
        <f t="shared" ref="G143:G151" si="15">G142</f>
        <v>70-74</v>
      </c>
      <c r="H143">
        <f>'Pob x Genero'!DH10</f>
        <v>10</v>
      </c>
      <c r="I143">
        <v>1675</v>
      </c>
    </row>
    <row r="144" spans="1:9" x14ac:dyDescent="0.25">
      <c r="A144" s="220" t="s">
        <v>51</v>
      </c>
      <c r="B144" s="220" t="s">
        <v>45</v>
      </c>
      <c r="C144" s="220" t="s">
        <v>45</v>
      </c>
      <c r="D144" s="220" t="s">
        <v>47</v>
      </c>
      <c r="E144" s="220" t="s">
        <v>52</v>
      </c>
      <c r="F144" t="s">
        <v>99</v>
      </c>
      <c r="G144" t="str">
        <f t="shared" si="15"/>
        <v>70-74</v>
      </c>
      <c r="H144">
        <f>'Pob x Genero'!DH11</f>
        <v>90</v>
      </c>
      <c r="I144">
        <v>1676</v>
      </c>
    </row>
    <row r="145" spans="1:9" x14ac:dyDescent="0.25">
      <c r="A145" s="220" t="s">
        <v>53</v>
      </c>
      <c r="B145" s="220" t="s">
        <v>45</v>
      </c>
      <c r="C145" s="220" t="s">
        <v>45</v>
      </c>
      <c r="D145" s="220" t="s">
        <v>47</v>
      </c>
      <c r="E145" s="220" t="s">
        <v>54</v>
      </c>
      <c r="F145" t="s">
        <v>99</v>
      </c>
      <c r="G145" t="str">
        <f t="shared" si="15"/>
        <v>70-74</v>
      </c>
      <c r="H145">
        <f>'Pob x Genero'!DH16</f>
        <v>31</v>
      </c>
      <c r="I145">
        <v>1677</v>
      </c>
    </row>
    <row r="146" spans="1:9" x14ac:dyDescent="0.25">
      <c r="A146" s="220" t="s">
        <v>55</v>
      </c>
      <c r="B146" s="220" t="s">
        <v>45</v>
      </c>
      <c r="C146" s="220" t="s">
        <v>45</v>
      </c>
      <c r="D146" s="220" t="s">
        <v>47</v>
      </c>
      <c r="E146" s="220" t="s">
        <v>56</v>
      </c>
      <c r="F146" t="s">
        <v>99</v>
      </c>
      <c r="G146" t="str">
        <f t="shared" si="15"/>
        <v>70-74</v>
      </c>
      <c r="H146">
        <f>'Pob x Genero'!DH12</f>
        <v>28</v>
      </c>
      <c r="I146">
        <v>1678</v>
      </c>
    </row>
    <row r="147" spans="1:9" x14ac:dyDescent="0.25">
      <c r="A147" s="220" t="s">
        <v>57</v>
      </c>
      <c r="B147" s="220" t="s">
        <v>45</v>
      </c>
      <c r="C147" s="220" t="s">
        <v>45</v>
      </c>
      <c r="D147" s="220" t="s">
        <v>47</v>
      </c>
      <c r="E147" s="220" t="s">
        <v>58</v>
      </c>
      <c r="F147" t="s">
        <v>99</v>
      </c>
      <c r="G147" t="str">
        <f t="shared" si="15"/>
        <v>70-74</v>
      </c>
      <c r="H147">
        <f>'Pob x Genero'!DH17</f>
        <v>77</v>
      </c>
      <c r="I147">
        <v>1679</v>
      </c>
    </row>
    <row r="148" spans="1:9" x14ac:dyDescent="0.25">
      <c r="A148" s="220" t="s">
        <v>59</v>
      </c>
      <c r="B148" s="220" t="s">
        <v>45</v>
      </c>
      <c r="C148" s="220" t="s">
        <v>45</v>
      </c>
      <c r="D148" s="220" t="s">
        <v>47</v>
      </c>
      <c r="E148" s="220" t="s">
        <v>60</v>
      </c>
      <c r="F148" t="s">
        <v>99</v>
      </c>
      <c r="G148" t="str">
        <f t="shared" si="15"/>
        <v>70-74</v>
      </c>
      <c r="H148">
        <f>'Pob x Genero'!DH13</f>
        <v>69</v>
      </c>
      <c r="I148">
        <v>1680</v>
      </c>
    </row>
    <row r="149" spans="1:9" x14ac:dyDescent="0.25">
      <c r="A149" s="220" t="s">
        <v>61</v>
      </c>
      <c r="B149" s="220" t="s">
        <v>45</v>
      </c>
      <c r="C149" s="220" t="s">
        <v>45</v>
      </c>
      <c r="D149" s="220" t="s">
        <v>47</v>
      </c>
      <c r="E149" s="220" t="s">
        <v>62</v>
      </c>
      <c r="F149" t="s">
        <v>99</v>
      </c>
      <c r="G149" t="str">
        <f t="shared" si="15"/>
        <v>70-74</v>
      </c>
      <c r="H149">
        <f>'Pob x Genero'!DH14</f>
        <v>40</v>
      </c>
      <c r="I149">
        <v>1681</v>
      </c>
    </row>
    <row r="150" spans="1:9" x14ac:dyDescent="0.25">
      <c r="A150" s="220" t="s">
        <v>63</v>
      </c>
      <c r="B150" s="220" t="s">
        <v>45</v>
      </c>
      <c r="C150" s="220" t="s">
        <v>45</v>
      </c>
      <c r="D150" s="220" t="s">
        <v>47</v>
      </c>
      <c r="E150" s="220" t="s">
        <v>64</v>
      </c>
      <c r="F150" t="s">
        <v>99</v>
      </c>
      <c r="G150" t="str">
        <f t="shared" si="15"/>
        <v>70-74</v>
      </c>
      <c r="H150">
        <f>'Pob x Genero'!DH15</f>
        <v>40</v>
      </c>
      <c r="I150">
        <v>1682</v>
      </c>
    </row>
    <row r="151" spans="1:9" x14ac:dyDescent="0.25">
      <c r="A151" s="220" t="s">
        <v>65</v>
      </c>
      <c r="B151" s="220" t="s">
        <v>45</v>
      </c>
      <c r="C151" s="220" t="s">
        <v>45</v>
      </c>
      <c r="D151" s="220" t="s">
        <v>47</v>
      </c>
      <c r="E151" s="220" t="s">
        <v>66</v>
      </c>
      <c r="F151" t="s">
        <v>99</v>
      </c>
      <c r="G151" t="str">
        <f t="shared" si="15"/>
        <v>70-74</v>
      </c>
      <c r="H151">
        <f>'Pob x Genero'!DH18</f>
        <v>60</v>
      </c>
      <c r="I151">
        <v>1683</v>
      </c>
    </row>
    <row r="152" spans="1:9" x14ac:dyDescent="0.25">
      <c r="A152" s="220" t="s">
        <v>46</v>
      </c>
      <c r="B152" s="220" t="s">
        <v>45</v>
      </c>
      <c r="C152" s="220" t="s">
        <v>45</v>
      </c>
      <c r="D152" s="220" t="s">
        <v>47</v>
      </c>
      <c r="E152" s="220" t="s">
        <v>48</v>
      </c>
      <c r="F152" t="s">
        <v>99</v>
      </c>
      <c r="G152" t="str">
        <f>'Pob x Genero'!DI7</f>
        <v>75-79</v>
      </c>
      <c r="H152">
        <f>'Pob x Genero'!DI9</f>
        <v>36</v>
      </c>
      <c r="I152">
        <v>1674</v>
      </c>
    </row>
    <row r="153" spans="1:9" x14ac:dyDescent="0.25">
      <c r="A153" s="220" t="s">
        <v>49</v>
      </c>
      <c r="B153" s="220" t="s">
        <v>45</v>
      </c>
      <c r="C153" s="220" t="s">
        <v>45</v>
      </c>
      <c r="D153" s="220" t="s">
        <v>47</v>
      </c>
      <c r="E153" s="220" t="s">
        <v>50</v>
      </c>
      <c r="F153" t="s">
        <v>99</v>
      </c>
      <c r="G153" t="str">
        <f t="shared" ref="G153:G161" si="16">G152</f>
        <v>75-79</v>
      </c>
      <c r="H153">
        <f>'Pob x Genero'!DI10</f>
        <v>12</v>
      </c>
      <c r="I153">
        <v>1675</v>
      </c>
    </row>
    <row r="154" spans="1:9" x14ac:dyDescent="0.25">
      <c r="A154" s="220" t="s">
        <v>51</v>
      </c>
      <c r="B154" s="220" t="s">
        <v>45</v>
      </c>
      <c r="C154" s="220" t="s">
        <v>45</v>
      </c>
      <c r="D154" s="220" t="s">
        <v>47</v>
      </c>
      <c r="E154" s="220" t="s">
        <v>52</v>
      </c>
      <c r="F154" t="s">
        <v>99</v>
      </c>
      <c r="G154" t="str">
        <f t="shared" si="16"/>
        <v>75-79</v>
      </c>
      <c r="H154">
        <f>'Pob x Genero'!DI11</f>
        <v>55</v>
      </c>
      <c r="I154">
        <v>1676</v>
      </c>
    </row>
    <row r="155" spans="1:9" x14ac:dyDescent="0.25">
      <c r="A155" s="220" t="s">
        <v>53</v>
      </c>
      <c r="B155" s="220" t="s">
        <v>45</v>
      </c>
      <c r="C155" s="220" t="s">
        <v>45</v>
      </c>
      <c r="D155" s="220" t="s">
        <v>47</v>
      </c>
      <c r="E155" s="220" t="s">
        <v>54</v>
      </c>
      <c r="F155" t="s">
        <v>99</v>
      </c>
      <c r="G155" t="str">
        <f t="shared" si="16"/>
        <v>75-79</v>
      </c>
      <c r="H155">
        <f>'Pob x Genero'!DI16</f>
        <v>21</v>
      </c>
      <c r="I155">
        <v>1677</v>
      </c>
    </row>
    <row r="156" spans="1:9" x14ac:dyDescent="0.25">
      <c r="A156" s="220" t="s">
        <v>55</v>
      </c>
      <c r="B156" s="220" t="s">
        <v>45</v>
      </c>
      <c r="C156" s="220" t="s">
        <v>45</v>
      </c>
      <c r="D156" s="220" t="s">
        <v>47</v>
      </c>
      <c r="E156" s="220" t="s">
        <v>56</v>
      </c>
      <c r="F156" t="s">
        <v>99</v>
      </c>
      <c r="G156" t="str">
        <f t="shared" si="16"/>
        <v>75-79</v>
      </c>
      <c r="H156">
        <f>'Pob x Genero'!DI12</f>
        <v>22</v>
      </c>
      <c r="I156">
        <v>1678</v>
      </c>
    </row>
    <row r="157" spans="1:9" x14ac:dyDescent="0.25">
      <c r="A157" s="220" t="s">
        <v>57</v>
      </c>
      <c r="B157" s="220" t="s">
        <v>45</v>
      </c>
      <c r="C157" s="220" t="s">
        <v>45</v>
      </c>
      <c r="D157" s="220" t="s">
        <v>47</v>
      </c>
      <c r="E157" s="220" t="s">
        <v>58</v>
      </c>
      <c r="F157" t="s">
        <v>99</v>
      </c>
      <c r="G157" t="str">
        <f t="shared" si="16"/>
        <v>75-79</v>
      </c>
      <c r="H157">
        <f>'Pob x Genero'!DI17</f>
        <v>59</v>
      </c>
      <c r="I157">
        <v>1679</v>
      </c>
    </row>
    <row r="158" spans="1:9" x14ac:dyDescent="0.25">
      <c r="A158" s="220" t="s">
        <v>59</v>
      </c>
      <c r="B158" s="220" t="s">
        <v>45</v>
      </c>
      <c r="C158" s="220" t="s">
        <v>45</v>
      </c>
      <c r="D158" s="220" t="s">
        <v>47</v>
      </c>
      <c r="E158" s="220" t="s">
        <v>60</v>
      </c>
      <c r="F158" t="s">
        <v>99</v>
      </c>
      <c r="G158" t="str">
        <f t="shared" si="16"/>
        <v>75-79</v>
      </c>
      <c r="H158">
        <f>'Pob x Genero'!DI13</f>
        <v>69</v>
      </c>
      <c r="I158">
        <v>1680</v>
      </c>
    </row>
    <row r="159" spans="1:9" x14ac:dyDescent="0.25">
      <c r="A159" s="220" t="s">
        <v>61</v>
      </c>
      <c r="B159" s="220" t="s">
        <v>45</v>
      </c>
      <c r="C159" s="220" t="s">
        <v>45</v>
      </c>
      <c r="D159" s="220" t="s">
        <v>47</v>
      </c>
      <c r="E159" s="220" t="s">
        <v>62</v>
      </c>
      <c r="F159" t="s">
        <v>99</v>
      </c>
      <c r="G159" t="str">
        <f t="shared" si="16"/>
        <v>75-79</v>
      </c>
      <c r="H159">
        <f>'Pob x Genero'!DI14</f>
        <v>23</v>
      </c>
      <c r="I159">
        <v>1681</v>
      </c>
    </row>
    <row r="160" spans="1:9" x14ac:dyDescent="0.25">
      <c r="A160" s="220" t="s">
        <v>63</v>
      </c>
      <c r="B160" s="220" t="s">
        <v>45</v>
      </c>
      <c r="C160" s="220" t="s">
        <v>45</v>
      </c>
      <c r="D160" s="220" t="s">
        <v>47</v>
      </c>
      <c r="E160" s="220" t="s">
        <v>64</v>
      </c>
      <c r="F160" t="s">
        <v>99</v>
      </c>
      <c r="G160" t="str">
        <f t="shared" si="16"/>
        <v>75-79</v>
      </c>
      <c r="H160">
        <f>'Pob x Genero'!DI15</f>
        <v>21</v>
      </c>
      <c r="I160">
        <v>1682</v>
      </c>
    </row>
    <row r="161" spans="1:9" x14ac:dyDescent="0.25">
      <c r="A161" s="220" t="s">
        <v>65</v>
      </c>
      <c r="B161" s="220" t="s">
        <v>45</v>
      </c>
      <c r="C161" s="220" t="s">
        <v>45</v>
      </c>
      <c r="D161" s="220" t="s">
        <v>47</v>
      </c>
      <c r="E161" s="220" t="s">
        <v>66</v>
      </c>
      <c r="F161" t="s">
        <v>99</v>
      </c>
      <c r="G161" t="str">
        <f t="shared" si="16"/>
        <v>75-79</v>
      </c>
      <c r="H161">
        <f>'Pob x Genero'!DI18</f>
        <v>53</v>
      </c>
      <c r="I161">
        <v>1683</v>
      </c>
    </row>
    <row r="162" spans="1:9" x14ac:dyDescent="0.25">
      <c r="A162" s="220" t="s">
        <v>46</v>
      </c>
      <c r="B162" s="220" t="s">
        <v>45</v>
      </c>
      <c r="C162" s="220" t="s">
        <v>45</v>
      </c>
      <c r="D162" s="220" t="s">
        <v>47</v>
      </c>
      <c r="E162" s="220" t="s">
        <v>48</v>
      </c>
      <c r="F162" t="s">
        <v>99</v>
      </c>
      <c r="G162" t="str">
        <f>'Pob x Genero'!DJ7</f>
        <v>80-84</v>
      </c>
      <c r="H162">
        <f>'Pob x Genero'!DJ9</f>
        <v>23</v>
      </c>
      <c r="I162">
        <v>1674</v>
      </c>
    </row>
    <row r="163" spans="1:9" x14ac:dyDescent="0.25">
      <c r="A163" s="220" t="s">
        <v>49</v>
      </c>
      <c r="B163" s="220" t="s">
        <v>45</v>
      </c>
      <c r="C163" s="220" t="s">
        <v>45</v>
      </c>
      <c r="D163" s="220" t="s">
        <v>47</v>
      </c>
      <c r="E163" s="220" t="s">
        <v>50</v>
      </c>
      <c r="F163" t="s">
        <v>99</v>
      </c>
      <c r="G163" t="str">
        <f t="shared" ref="G163:G171" si="17">G162</f>
        <v>80-84</v>
      </c>
      <c r="H163">
        <f>'Pob x Genero'!DJ10</f>
        <v>7</v>
      </c>
      <c r="I163">
        <v>1675</v>
      </c>
    </row>
    <row r="164" spans="1:9" x14ac:dyDescent="0.25">
      <c r="A164" s="220" t="s">
        <v>51</v>
      </c>
      <c r="B164" s="220" t="s">
        <v>45</v>
      </c>
      <c r="C164" s="220" t="s">
        <v>45</v>
      </c>
      <c r="D164" s="220" t="s">
        <v>47</v>
      </c>
      <c r="E164" s="220" t="s">
        <v>52</v>
      </c>
      <c r="F164" t="s">
        <v>99</v>
      </c>
      <c r="G164" t="str">
        <f t="shared" si="17"/>
        <v>80-84</v>
      </c>
      <c r="H164">
        <f>'Pob x Genero'!DJ11</f>
        <v>29</v>
      </c>
      <c r="I164">
        <v>1676</v>
      </c>
    </row>
    <row r="165" spans="1:9" x14ac:dyDescent="0.25">
      <c r="A165" s="220" t="s">
        <v>53</v>
      </c>
      <c r="B165" s="220" t="s">
        <v>45</v>
      </c>
      <c r="C165" s="220" t="s">
        <v>45</v>
      </c>
      <c r="D165" s="220" t="s">
        <v>47</v>
      </c>
      <c r="E165" s="220" t="s">
        <v>54</v>
      </c>
      <c r="F165" t="s">
        <v>99</v>
      </c>
      <c r="G165" t="str">
        <f t="shared" si="17"/>
        <v>80-84</v>
      </c>
      <c r="H165">
        <f>'Pob x Genero'!DJ16</f>
        <v>16</v>
      </c>
      <c r="I165">
        <v>1677</v>
      </c>
    </row>
    <row r="166" spans="1:9" x14ac:dyDescent="0.25">
      <c r="A166" s="220" t="s">
        <v>55</v>
      </c>
      <c r="B166" s="220" t="s">
        <v>45</v>
      </c>
      <c r="C166" s="220" t="s">
        <v>45</v>
      </c>
      <c r="D166" s="220" t="s">
        <v>47</v>
      </c>
      <c r="E166" s="220" t="s">
        <v>56</v>
      </c>
      <c r="F166" t="s">
        <v>99</v>
      </c>
      <c r="G166" t="str">
        <f t="shared" si="17"/>
        <v>80-84</v>
      </c>
      <c r="H166">
        <f>'Pob x Genero'!DJ12</f>
        <v>6</v>
      </c>
      <c r="I166">
        <v>1678</v>
      </c>
    </row>
    <row r="167" spans="1:9" x14ac:dyDescent="0.25">
      <c r="A167" s="220" t="s">
        <v>57</v>
      </c>
      <c r="B167" s="220" t="s">
        <v>45</v>
      </c>
      <c r="C167" s="220" t="s">
        <v>45</v>
      </c>
      <c r="D167" s="220" t="s">
        <v>47</v>
      </c>
      <c r="E167" s="220" t="s">
        <v>58</v>
      </c>
      <c r="F167" t="s">
        <v>99</v>
      </c>
      <c r="G167" t="str">
        <f t="shared" si="17"/>
        <v>80-84</v>
      </c>
      <c r="H167">
        <f>'Pob x Genero'!DJ17</f>
        <v>22</v>
      </c>
      <c r="I167">
        <v>1679</v>
      </c>
    </row>
    <row r="168" spans="1:9" x14ac:dyDescent="0.25">
      <c r="A168" s="220" t="s">
        <v>59</v>
      </c>
      <c r="B168" s="220" t="s">
        <v>45</v>
      </c>
      <c r="C168" s="220" t="s">
        <v>45</v>
      </c>
      <c r="D168" s="220" t="s">
        <v>47</v>
      </c>
      <c r="E168" s="220" t="s">
        <v>60</v>
      </c>
      <c r="F168" t="s">
        <v>99</v>
      </c>
      <c r="G168" t="str">
        <f t="shared" si="17"/>
        <v>80-84</v>
      </c>
      <c r="H168">
        <f>'Pob x Genero'!DJ13</f>
        <v>17</v>
      </c>
      <c r="I168">
        <v>1680</v>
      </c>
    </row>
    <row r="169" spans="1:9" x14ac:dyDescent="0.25">
      <c r="A169" s="220" t="s">
        <v>61</v>
      </c>
      <c r="B169" s="220" t="s">
        <v>45</v>
      </c>
      <c r="C169" s="220" t="s">
        <v>45</v>
      </c>
      <c r="D169" s="220" t="s">
        <v>47</v>
      </c>
      <c r="E169" s="220" t="s">
        <v>62</v>
      </c>
      <c r="F169" t="s">
        <v>99</v>
      </c>
      <c r="G169" t="str">
        <f t="shared" si="17"/>
        <v>80-84</v>
      </c>
      <c r="H169">
        <f>'Pob x Genero'!DJ14</f>
        <v>16</v>
      </c>
      <c r="I169">
        <v>1681</v>
      </c>
    </row>
    <row r="170" spans="1:9" x14ac:dyDescent="0.25">
      <c r="A170" s="220" t="s">
        <v>63</v>
      </c>
      <c r="B170" s="220" t="s">
        <v>45</v>
      </c>
      <c r="C170" s="220" t="s">
        <v>45</v>
      </c>
      <c r="D170" s="220" t="s">
        <v>47</v>
      </c>
      <c r="E170" s="220" t="s">
        <v>64</v>
      </c>
      <c r="F170" t="s">
        <v>99</v>
      </c>
      <c r="G170" t="str">
        <f t="shared" si="17"/>
        <v>80-84</v>
      </c>
      <c r="H170">
        <f>'Pob x Genero'!DJ15</f>
        <v>6</v>
      </c>
      <c r="I170">
        <v>1682</v>
      </c>
    </row>
    <row r="171" spans="1:9" x14ac:dyDescent="0.25">
      <c r="A171" s="220" t="s">
        <v>65</v>
      </c>
      <c r="B171" s="220" t="s">
        <v>45</v>
      </c>
      <c r="C171" s="220" t="s">
        <v>45</v>
      </c>
      <c r="D171" s="220" t="s">
        <v>47</v>
      </c>
      <c r="E171" s="220" t="s">
        <v>66</v>
      </c>
      <c r="F171" t="s">
        <v>99</v>
      </c>
      <c r="G171" t="str">
        <f t="shared" si="17"/>
        <v>80-84</v>
      </c>
      <c r="H171">
        <f>'Pob x Genero'!DJ18</f>
        <v>29</v>
      </c>
      <c r="I171">
        <v>1683</v>
      </c>
    </row>
    <row r="172" spans="1:9" x14ac:dyDescent="0.25">
      <c r="A172" s="220" t="s">
        <v>46</v>
      </c>
      <c r="B172" s="220" t="s">
        <v>45</v>
      </c>
      <c r="C172" s="220" t="s">
        <v>45</v>
      </c>
      <c r="D172" s="220" t="s">
        <v>47</v>
      </c>
      <c r="E172" s="220" t="s">
        <v>48</v>
      </c>
      <c r="F172" t="s">
        <v>99</v>
      </c>
      <c r="G172" t="str">
        <f>'Pob x Genero'!DK7</f>
        <v>85-+</v>
      </c>
      <c r="H172">
        <f>'Pob x Genero'!DK9</f>
        <v>21</v>
      </c>
      <c r="I172">
        <v>1674</v>
      </c>
    </row>
    <row r="173" spans="1:9" x14ac:dyDescent="0.25">
      <c r="A173" s="220" t="s">
        <v>49</v>
      </c>
      <c r="B173" s="220" t="s">
        <v>45</v>
      </c>
      <c r="C173" s="220" t="s">
        <v>45</v>
      </c>
      <c r="D173" s="220" t="s">
        <v>47</v>
      </c>
      <c r="E173" s="220" t="s">
        <v>50</v>
      </c>
      <c r="F173" t="s">
        <v>99</v>
      </c>
      <c r="G173" t="str">
        <f t="shared" ref="G173:G181" si="18">G172</f>
        <v>85-+</v>
      </c>
      <c r="H173">
        <f>'Pob x Genero'!DK10</f>
        <v>4</v>
      </c>
      <c r="I173">
        <v>1675</v>
      </c>
    </row>
    <row r="174" spans="1:9" x14ac:dyDescent="0.25">
      <c r="A174" s="220" t="s">
        <v>51</v>
      </c>
      <c r="B174" s="220" t="s">
        <v>45</v>
      </c>
      <c r="C174" s="220" t="s">
        <v>45</v>
      </c>
      <c r="D174" s="220" t="s">
        <v>47</v>
      </c>
      <c r="E174" s="220" t="s">
        <v>52</v>
      </c>
      <c r="F174" t="s">
        <v>99</v>
      </c>
      <c r="G174" t="str">
        <f t="shared" si="18"/>
        <v>85-+</v>
      </c>
      <c r="H174">
        <f>'Pob x Genero'!DK11</f>
        <v>20</v>
      </c>
      <c r="I174">
        <v>1676</v>
      </c>
    </row>
    <row r="175" spans="1:9" x14ac:dyDescent="0.25">
      <c r="A175" s="220" t="s">
        <v>53</v>
      </c>
      <c r="B175" s="220" t="s">
        <v>45</v>
      </c>
      <c r="C175" s="220" t="s">
        <v>45</v>
      </c>
      <c r="D175" s="220" t="s">
        <v>47</v>
      </c>
      <c r="E175" s="220" t="s">
        <v>54</v>
      </c>
      <c r="F175" t="s">
        <v>99</v>
      </c>
      <c r="G175" t="str">
        <f t="shared" si="18"/>
        <v>85-+</v>
      </c>
      <c r="H175">
        <f>'Pob x Genero'!DK16</f>
        <v>11</v>
      </c>
      <c r="I175">
        <v>1677</v>
      </c>
    </row>
    <row r="176" spans="1:9" x14ac:dyDescent="0.25">
      <c r="A176" s="220" t="s">
        <v>55</v>
      </c>
      <c r="B176" s="220" t="s">
        <v>45</v>
      </c>
      <c r="C176" s="220" t="s">
        <v>45</v>
      </c>
      <c r="D176" s="220" t="s">
        <v>47</v>
      </c>
      <c r="E176" s="220" t="s">
        <v>56</v>
      </c>
      <c r="F176" t="s">
        <v>99</v>
      </c>
      <c r="G176" t="str">
        <f t="shared" si="18"/>
        <v>85-+</v>
      </c>
      <c r="H176">
        <f>'Pob x Genero'!DK12</f>
        <v>3</v>
      </c>
      <c r="I176">
        <v>1678</v>
      </c>
    </row>
    <row r="177" spans="1:9" x14ac:dyDescent="0.25">
      <c r="A177" s="220" t="s">
        <v>57</v>
      </c>
      <c r="B177" s="220" t="s">
        <v>45</v>
      </c>
      <c r="C177" s="220" t="s">
        <v>45</v>
      </c>
      <c r="D177" s="220" t="s">
        <v>47</v>
      </c>
      <c r="E177" s="220" t="s">
        <v>58</v>
      </c>
      <c r="F177" t="s">
        <v>99</v>
      </c>
      <c r="G177" t="str">
        <f t="shared" si="18"/>
        <v>85-+</v>
      </c>
      <c r="H177">
        <f>'Pob x Genero'!DK17</f>
        <v>26</v>
      </c>
      <c r="I177">
        <v>1679</v>
      </c>
    </row>
    <row r="178" spans="1:9" x14ac:dyDescent="0.25">
      <c r="A178" s="220" t="s">
        <v>59</v>
      </c>
      <c r="B178" s="220" t="s">
        <v>45</v>
      </c>
      <c r="C178" s="220" t="s">
        <v>45</v>
      </c>
      <c r="D178" s="220" t="s">
        <v>47</v>
      </c>
      <c r="E178" s="220" t="s">
        <v>60</v>
      </c>
      <c r="F178" t="s">
        <v>99</v>
      </c>
      <c r="G178" t="str">
        <f t="shared" si="18"/>
        <v>85-+</v>
      </c>
      <c r="H178">
        <f>'Pob x Genero'!DK13</f>
        <v>10</v>
      </c>
      <c r="I178">
        <v>1680</v>
      </c>
    </row>
    <row r="179" spans="1:9" x14ac:dyDescent="0.25">
      <c r="A179" s="220" t="s">
        <v>61</v>
      </c>
      <c r="B179" s="220" t="s">
        <v>45</v>
      </c>
      <c r="C179" s="220" t="s">
        <v>45</v>
      </c>
      <c r="D179" s="220" t="s">
        <v>47</v>
      </c>
      <c r="E179" s="220" t="s">
        <v>62</v>
      </c>
      <c r="F179" t="s">
        <v>99</v>
      </c>
      <c r="G179" t="str">
        <f t="shared" si="18"/>
        <v>85-+</v>
      </c>
      <c r="H179">
        <f>'Pob x Genero'!DK14</f>
        <v>14</v>
      </c>
      <c r="I179">
        <v>1681</v>
      </c>
    </row>
    <row r="180" spans="1:9" x14ac:dyDescent="0.25">
      <c r="A180" s="220" t="s">
        <v>63</v>
      </c>
      <c r="B180" s="220" t="s">
        <v>45</v>
      </c>
      <c r="C180" s="220" t="s">
        <v>45</v>
      </c>
      <c r="D180" s="220" t="s">
        <v>47</v>
      </c>
      <c r="E180" s="220" t="s">
        <v>64</v>
      </c>
      <c r="F180" t="s">
        <v>99</v>
      </c>
      <c r="G180" t="str">
        <f t="shared" si="18"/>
        <v>85-+</v>
      </c>
      <c r="H180">
        <f>'Pob x Genero'!DK15</f>
        <v>10</v>
      </c>
      <c r="I180">
        <v>1682</v>
      </c>
    </row>
    <row r="181" spans="1:9" x14ac:dyDescent="0.25">
      <c r="A181" s="220" t="s">
        <v>65</v>
      </c>
      <c r="B181" s="220" t="s">
        <v>45</v>
      </c>
      <c r="C181" s="220" t="s">
        <v>45</v>
      </c>
      <c r="D181" s="220" t="s">
        <v>47</v>
      </c>
      <c r="E181" s="220" t="s">
        <v>66</v>
      </c>
      <c r="F181" t="s">
        <v>99</v>
      </c>
      <c r="G181" t="str">
        <f t="shared" si="18"/>
        <v>85-+</v>
      </c>
      <c r="H181">
        <f>'Pob x Genero'!DK18</f>
        <v>10</v>
      </c>
      <c r="I181">
        <v>1683</v>
      </c>
    </row>
    <row r="182" spans="1:9" x14ac:dyDescent="0.25">
      <c r="A182" s="220" t="s">
        <v>46</v>
      </c>
      <c r="B182" s="220" t="s">
        <v>45</v>
      </c>
      <c r="C182" s="220" t="s">
        <v>45</v>
      </c>
      <c r="D182" s="220" t="s">
        <v>47</v>
      </c>
      <c r="E182" s="220" t="s">
        <v>48</v>
      </c>
      <c r="F182" t="s">
        <v>100</v>
      </c>
      <c r="G182" t="str">
        <f>'Pob x Genero'!DL7</f>
        <v>00-04</v>
      </c>
      <c r="H182">
        <f>'Pob x Genero'!DL9</f>
        <v>560</v>
      </c>
      <c r="I182">
        <v>1674</v>
      </c>
    </row>
    <row r="183" spans="1:9" x14ac:dyDescent="0.25">
      <c r="A183" s="220" t="s">
        <v>49</v>
      </c>
      <c r="B183" s="220" t="s">
        <v>45</v>
      </c>
      <c r="C183" s="220" t="s">
        <v>45</v>
      </c>
      <c r="D183" s="220" t="s">
        <v>47</v>
      </c>
      <c r="E183" s="220" t="s">
        <v>50</v>
      </c>
      <c r="F183" t="s">
        <v>100</v>
      </c>
      <c r="G183" t="str">
        <f t="shared" ref="G183:G191" si="19">G182</f>
        <v>00-04</v>
      </c>
      <c r="H183">
        <f>'Pob x Genero'!DL10</f>
        <v>88</v>
      </c>
      <c r="I183">
        <v>1675</v>
      </c>
    </row>
    <row r="184" spans="1:9" x14ac:dyDescent="0.25">
      <c r="A184" s="220" t="s">
        <v>51</v>
      </c>
      <c r="B184" s="220" t="s">
        <v>45</v>
      </c>
      <c r="C184" s="220" t="s">
        <v>45</v>
      </c>
      <c r="D184" s="220" t="s">
        <v>47</v>
      </c>
      <c r="E184" s="220" t="s">
        <v>52</v>
      </c>
      <c r="F184" t="s">
        <v>100</v>
      </c>
      <c r="G184" t="str">
        <f t="shared" si="19"/>
        <v>00-04</v>
      </c>
      <c r="H184">
        <f>'Pob x Genero'!DL11</f>
        <v>194</v>
      </c>
      <c r="I184">
        <v>1676</v>
      </c>
    </row>
    <row r="185" spans="1:9" x14ac:dyDescent="0.25">
      <c r="A185" s="220" t="s">
        <v>53</v>
      </c>
      <c r="B185" s="220" t="s">
        <v>45</v>
      </c>
      <c r="C185" s="220" t="s">
        <v>45</v>
      </c>
      <c r="D185" s="220" t="s">
        <v>47</v>
      </c>
      <c r="E185" s="220" t="s">
        <v>54</v>
      </c>
      <c r="F185" t="s">
        <v>100</v>
      </c>
      <c r="G185" t="str">
        <f t="shared" si="19"/>
        <v>00-04</v>
      </c>
      <c r="H185">
        <f>'Pob x Genero'!DL16</f>
        <v>179</v>
      </c>
      <c r="I185">
        <v>1677</v>
      </c>
    </row>
    <row r="186" spans="1:9" x14ac:dyDescent="0.25">
      <c r="A186" s="220" t="s">
        <v>55</v>
      </c>
      <c r="B186" s="220" t="s">
        <v>45</v>
      </c>
      <c r="C186" s="220" t="s">
        <v>45</v>
      </c>
      <c r="D186" s="220" t="s">
        <v>47</v>
      </c>
      <c r="E186" s="220" t="s">
        <v>56</v>
      </c>
      <c r="F186" t="s">
        <v>100</v>
      </c>
      <c r="G186" t="str">
        <f t="shared" si="19"/>
        <v>00-04</v>
      </c>
      <c r="H186">
        <f>'Pob x Genero'!DL12</f>
        <v>152</v>
      </c>
      <c r="I186">
        <v>1678</v>
      </c>
    </row>
    <row r="187" spans="1:9" x14ac:dyDescent="0.25">
      <c r="A187" s="220" t="s">
        <v>57</v>
      </c>
      <c r="B187" s="220" t="s">
        <v>45</v>
      </c>
      <c r="C187" s="220" t="s">
        <v>45</v>
      </c>
      <c r="D187" s="220" t="s">
        <v>47</v>
      </c>
      <c r="E187" s="220" t="s">
        <v>58</v>
      </c>
      <c r="F187" t="s">
        <v>100</v>
      </c>
      <c r="G187" t="str">
        <f t="shared" si="19"/>
        <v>00-04</v>
      </c>
      <c r="H187">
        <f>'Pob x Genero'!DL17</f>
        <v>353</v>
      </c>
      <c r="I187">
        <v>1679</v>
      </c>
    </row>
    <row r="188" spans="1:9" x14ac:dyDescent="0.25">
      <c r="A188" s="220" t="s">
        <v>59</v>
      </c>
      <c r="B188" s="220" t="s">
        <v>45</v>
      </c>
      <c r="C188" s="220" t="s">
        <v>45</v>
      </c>
      <c r="D188" s="220" t="s">
        <v>47</v>
      </c>
      <c r="E188" s="220" t="s">
        <v>60</v>
      </c>
      <c r="F188" t="s">
        <v>100</v>
      </c>
      <c r="G188" t="str">
        <f t="shared" si="19"/>
        <v>00-04</v>
      </c>
      <c r="H188">
        <f>'Pob x Genero'!DL13</f>
        <v>191</v>
      </c>
      <c r="I188">
        <v>1680</v>
      </c>
    </row>
    <row r="189" spans="1:9" x14ac:dyDescent="0.25">
      <c r="A189" s="220" t="s">
        <v>61</v>
      </c>
      <c r="B189" s="220" t="s">
        <v>45</v>
      </c>
      <c r="C189" s="220" t="s">
        <v>45</v>
      </c>
      <c r="D189" s="220" t="s">
        <v>47</v>
      </c>
      <c r="E189" s="220" t="s">
        <v>62</v>
      </c>
      <c r="F189" t="s">
        <v>100</v>
      </c>
      <c r="G189" t="str">
        <f t="shared" si="19"/>
        <v>00-04</v>
      </c>
      <c r="H189">
        <f>'Pob x Genero'!DL14</f>
        <v>378</v>
      </c>
      <c r="I189">
        <v>1681</v>
      </c>
    </row>
    <row r="190" spans="1:9" x14ac:dyDescent="0.25">
      <c r="A190" s="220" t="s">
        <v>63</v>
      </c>
      <c r="B190" s="220" t="s">
        <v>45</v>
      </c>
      <c r="C190" s="220" t="s">
        <v>45</v>
      </c>
      <c r="D190" s="220" t="s">
        <v>47</v>
      </c>
      <c r="E190" s="220" t="s">
        <v>64</v>
      </c>
      <c r="F190" t="s">
        <v>100</v>
      </c>
      <c r="G190" t="str">
        <f t="shared" si="19"/>
        <v>00-04</v>
      </c>
      <c r="H190">
        <f>'Pob x Genero'!DL15</f>
        <v>400</v>
      </c>
      <c r="I190">
        <v>1682</v>
      </c>
    </row>
    <row r="191" spans="1:9" x14ac:dyDescent="0.25">
      <c r="A191" s="220" t="s">
        <v>65</v>
      </c>
      <c r="B191" s="220" t="s">
        <v>45</v>
      </c>
      <c r="C191" s="220" t="s">
        <v>45</v>
      </c>
      <c r="D191" s="220" t="s">
        <v>47</v>
      </c>
      <c r="E191" s="220" t="s">
        <v>66</v>
      </c>
      <c r="F191" t="s">
        <v>100</v>
      </c>
      <c r="G191" t="str">
        <f t="shared" si="19"/>
        <v>00-04</v>
      </c>
      <c r="H191">
        <f>'Pob x Genero'!DL18</f>
        <v>113</v>
      </c>
      <c r="I191">
        <v>1683</v>
      </c>
    </row>
    <row r="192" spans="1:9" x14ac:dyDescent="0.25">
      <c r="A192" s="220" t="s">
        <v>46</v>
      </c>
      <c r="B192" s="220" t="s">
        <v>45</v>
      </c>
      <c r="C192" s="220" t="s">
        <v>45</v>
      </c>
      <c r="D192" s="220" t="s">
        <v>47</v>
      </c>
      <c r="E192" s="220" t="s">
        <v>48</v>
      </c>
      <c r="F192" t="s">
        <v>100</v>
      </c>
      <c r="G192" t="str">
        <f>'Pob x Genero'!DM7</f>
        <v>05-09</v>
      </c>
      <c r="H192">
        <f>'Pob x Genero'!DM9</f>
        <v>738</v>
      </c>
      <c r="I192">
        <v>1674</v>
      </c>
    </row>
    <row r="193" spans="1:9" x14ac:dyDescent="0.25">
      <c r="A193" s="220" t="s">
        <v>49</v>
      </c>
      <c r="B193" s="220" t="s">
        <v>45</v>
      </c>
      <c r="C193" s="220" t="s">
        <v>45</v>
      </c>
      <c r="D193" s="220" t="s">
        <v>47</v>
      </c>
      <c r="E193" s="220" t="s">
        <v>50</v>
      </c>
      <c r="F193" t="s">
        <v>100</v>
      </c>
      <c r="G193" t="str">
        <f t="shared" ref="G193:G201" si="20">G192</f>
        <v>05-09</v>
      </c>
      <c r="H193">
        <f>'Pob x Genero'!DM10</f>
        <v>78</v>
      </c>
      <c r="I193">
        <v>1675</v>
      </c>
    </row>
    <row r="194" spans="1:9" x14ac:dyDescent="0.25">
      <c r="A194" s="220" t="s">
        <v>51</v>
      </c>
      <c r="B194" s="220" t="s">
        <v>45</v>
      </c>
      <c r="C194" s="220" t="s">
        <v>45</v>
      </c>
      <c r="D194" s="220" t="s">
        <v>47</v>
      </c>
      <c r="E194" s="220" t="s">
        <v>52</v>
      </c>
      <c r="F194" t="s">
        <v>100</v>
      </c>
      <c r="G194" t="str">
        <f t="shared" si="20"/>
        <v>05-09</v>
      </c>
      <c r="H194">
        <f>'Pob x Genero'!DM11</f>
        <v>376</v>
      </c>
      <c r="I194">
        <v>1676</v>
      </c>
    </row>
    <row r="195" spans="1:9" x14ac:dyDescent="0.25">
      <c r="A195" s="220" t="s">
        <v>53</v>
      </c>
      <c r="B195" s="220" t="s">
        <v>45</v>
      </c>
      <c r="C195" s="220" t="s">
        <v>45</v>
      </c>
      <c r="D195" s="220" t="s">
        <v>47</v>
      </c>
      <c r="E195" s="220" t="s">
        <v>54</v>
      </c>
      <c r="F195" t="s">
        <v>100</v>
      </c>
      <c r="G195" t="str">
        <f t="shared" si="20"/>
        <v>05-09</v>
      </c>
      <c r="H195">
        <f>'Pob x Genero'!DM16</f>
        <v>214</v>
      </c>
      <c r="I195">
        <v>1677</v>
      </c>
    </row>
    <row r="196" spans="1:9" x14ac:dyDescent="0.25">
      <c r="A196" s="220" t="s">
        <v>55</v>
      </c>
      <c r="B196" s="220" t="s">
        <v>45</v>
      </c>
      <c r="C196" s="220" t="s">
        <v>45</v>
      </c>
      <c r="D196" s="220" t="s">
        <v>47</v>
      </c>
      <c r="E196" s="220" t="s">
        <v>56</v>
      </c>
      <c r="F196" t="s">
        <v>100</v>
      </c>
      <c r="G196" t="str">
        <f t="shared" si="20"/>
        <v>05-09</v>
      </c>
      <c r="H196">
        <f>'Pob x Genero'!DM12</f>
        <v>210</v>
      </c>
      <c r="I196">
        <v>1678</v>
      </c>
    </row>
    <row r="197" spans="1:9" x14ac:dyDescent="0.25">
      <c r="A197" s="220" t="s">
        <v>57</v>
      </c>
      <c r="B197" s="220" t="s">
        <v>45</v>
      </c>
      <c r="C197" s="220" t="s">
        <v>45</v>
      </c>
      <c r="D197" s="220" t="s">
        <v>47</v>
      </c>
      <c r="E197" s="220" t="s">
        <v>58</v>
      </c>
      <c r="F197" t="s">
        <v>100</v>
      </c>
      <c r="G197" t="str">
        <f t="shared" si="20"/>
        <v>05-09</v>
      </c>
      <c r="H197">
        <f>'Pob x Genero'!DM17</f>
        <v>442</v>
      </c>
      <c r="I197">
        <v>1679</v>
      </c>
    </row>
    <row r="198" spans="1:9" x14ac:dyDescent="0.25">
      <c r="A198" s="220" t="s">
        <v>59</v>
      </c>
      <c r="B198" s="220" t="s">
        <v>45</v>
      </c>
      <c r="C198" s="220" t="s">
        <v>45</v>
      </c>
      <c r="D198" s="220" t="s">
        <v>47</v>
      </c>
      <c r="E198" s="220" t="s">
        <v>60</v>
      </c>
      <c r="F198" t="s">
        <v>100</v>
      </c>
      <c r="G198" t="str">
        <f t="shared" si="20"/>
        <v>05-09</v>
      </c>
      <c r="H198">
        <f>'Pob x Genero'!DM13</f>
        <v>364</v>
      </c>
      <c r="I198">
        <v>1680</v>
      </c>
    </row>
    <row r="199" spans="1:9" x14ac:dyDescent="0.25">
      <c r="A199" s="220" t="s">
        <v>61</v>
      </c>
      <c r="B199" s="220" t="s">
        <v>45</v>
      </c>
      <c r="C199" s="220" t="s">
        <v>45</v>
      </c>
      <c r="D199" s="220" t="s">
        <v>47</v>
      </c>
      <c r="E199" s="220" t="s">
        <v>62</v>
      </c>
      <c r="F199" t="s">
        <v>100</v>
      </c>
      <c r="G199" t="str">
        <f t="shared" si="20"/>
        <v>05-09</v>
      </c>
      <c r="H199">
        <f>'Pob x Genero'!DM14</f>
        <v>386</v>
      </c>
      <c r="I199">
        <v>1681</v>
      </c>
    </row>
    <row r="200" spans="1:9" x14ac:dyDescent="0.25">
      <c r="A200" s="220" t="s">
        <v>63</v>
      </c>
      <c r="B200" s="220" t="s">
        <v>45</v>
      </c>
      <c r="C200" s="220" t="s">
        <v>45</v>
      </c>
      <c r="D200" s="220" t="s">
        <v>47</v>
      </c>
      <c r="E200" s="220" t="s">
        <v>64</v>
      </c>
      <c r="F200" t="s">
        <v>100</v>
      </c>
      <c r="G200" t="str">
        <f t="shared" si="20"/>
        <v>05-09</v>
      </c>
      <c r="H200">
        <f>'Pob x Genero'!DM15</f>
        <v>350</v>
      </c>
      <c r="I200">
        <v>1682</v>
      </c>
    </row>
    <row r="201" spans="1:9" x14ac:dyDescent="0.25">
      <c r="A201" s="220" t="s">
        <v>65</v>
      </c>
      <c r="B201" s="220" t="s">
        <v>45</v>
      </c>
      <c r="C201" s="220" t="s">
        <v>45</v>
      </c>
      <c r="D201" s="220" t="s">
        <v>47</v>
      </c>
      <c r="E201" s="220" t="s">
        <v>66</v>
      </c>
      <c r="F201" t="s">
        <v>100</v>
      </c>
      <c r="G201" t="str">
        <f t="shared" si="20"/>
        <v>05-09</v>
      </c>
      <c r="H201">
        <f>'Pob x Genero'!DM18</f>
        <v>253</v>
      </c>
      <c r="I201">
        <v>1683</v>
      </c>
    </row>
    <row r="202" spans="1:9" x14ac:dyDescent="0.25">
      <c r="A202" s="220" t="s">
        <v>46</v>
      </c>
      <c r="B202" s="220" t="s">
        <v>45</v>
      </c>
      <c r="C202" s="220" t="s">
        <v>45</v>
      </c>
      <c r="D202" s="220" t="s">
        <v>47</v>
      </c>
      <c r="E202" s="220" t="s">
        <v>48</v>
      </c>
      <c r="F202" t="s">
        <v>100</v>
      </c>
      <c r="G202" t="str">
        <f>'Pob x Genero'!DN7</f>
        <v>10-14</v>
      </c>
      <c r="H202">
        <f>'Pob x Genero'!DN9</f>
        <v>706</v>
      </c>
      <c r="I202">
        <v>1674</v>
      </c>
    </row>
    <row r="203" spans="1:9" x14ac:dyDescent="0.25">
      <c r="A203" s="220" t="s">
        <v>49</v>
      </c>
      <c r="B203" s="220" t="s">
        <v>45</v>
      </c>
      <c r="C203" s="220" t="s">
        <v>45</v>
      </c>
      <c r="D203" s="220" t="s">
        <v>47</v>
      </c>
      <c r="E203" s="220" t="s">
        <v>50</v>
      </c>
      <c r="F203" t="s">
        <v>100</v>
      </c>
      <c r="G203" t="str">
        <f t="shared" ref="G203:G211" si="21">G202</f>
        <v>10-14</v>
      </c>
      <c r="H203">
        <f>'Pob x Genero'!DN10</f>
        <v>94</v>
      </c>
      <c r="I203">
        <v>1675</v>
      </c>
    </row>
    <row r="204" spans="1:9" x14ac:dyDescent="0.25">
      <c r="A204" s="220" t="s">
        <v>51</v>
      </c>
      <c r="B204" s="220" t="s">
        <v>45</v>
      </c>
      <c r="C204" s="220" t="s">
        <v>45</v>
      </c>
      <c r="D204" s="220" t="s">
        <v>47</v>
      </c>
      <c r="E204" s="220" t="s">
        <v>52</v>
      </c>
      <c r="F204" t="s">
        <v>100</v>
      </c>
      <c r="G204" t="str">
        <f t="shared" si="21"/>
        <v>10-14</v>
      </c>
      <c r="H204">
        <f>'Pob x Genero'!DN11</f>
        <v>413</v>
      </c>
      <c r="I204">
        <v>1676</v>
      </c>
    </row>
    <row r="205" spans="1:9" x14ac:dyDescent="0.25">
      <c r="A205" s="220" t="s">
        <v>53</v>
      </c>
      <c r="B205" s="220" t="s">
        <v>45</v>
      </c>
      <c r="C205" s="220" t="s">
        <v>45</v>
      </c>
      <c r="D205" s="220" t="s">
        <v>47</v>
      </c>
      <c r="E205" s="220" t="s">
        <v>54</v>
      </c>
      <c r="F205" t="s">
        <v>100</v>
      </c>
      <c r="G205" t="str">
        <f t="shared" si="21"/>
        <v>10-14</v>
      </c>
      <c r="H205">
        <f>'Pob x Genero'!DN16</f>
        <v>244</v>
      </c>
      <c r="I205">
        <v>1677</v>
      </c>
    </row>
    <row r="206" spans="1:9" x14ac:dyDescent="0.25">
      <c r="A206" s="220" t="s">
        <v>55</v>
      </c>
      <c r="B206" s="220" t="s">
        <v>45</v>
      </c>
      <c r="C206" s="220" t="s">
        <v>45</v>
      </c>
      <c r="D206" s="220" t="s">
        <v>47</v>
      </c>
      <c r="E206" s="220" t="s">
        <v>56</v>
      </c>
      <c r="F206" t="s">
        <v>100</v>
      </c>
      <c r="G206" t="str">
        <f t="shared" si="21"/>
        <v>10-14</v>
      </c>
      <c r="H206">
        <f>'Pob x Genero'!DN12</f>
        <v>248</v>
      </c>
      <c r="I206">
        <v>1678</v>
      </c>
    </row>
    <row r="207" spans="1:9" x14ac:dyDescent="0.25">
      <c r="A207" s="220" t="s">
        <v>57</v>
      </c>
      <c r="B207" s="220" t="s">
        <v>45</v>
      </c>
      <c r="C207" s="220" t="s">
        <v>45</v>
      </c>
      <c r="D207" s="220" t="s">
        <v>47</v>
      </c>
      <c r="E207" s="220" t="s">
        <v>58</v>
      </c>
      <c r="F207" t="s">
        <v>100</v>
      </c>
      <c r="G207" t="str">
        <f t="shared" si="21"/>
        <v>10-14</v>
      </c>
      <c r="H207">
        <f>'Pob x Genero'!DN17</f>
        <v>497</v>
      </c>
      <c r="I207">
        <v>1679</v>
      </c>
    </row>
    <row r="208" spans="1:9" x14ac:dyDescent="0.25">
      <c r="A208" s="220" t="s">
        <v>59</v>
      </c>
      <c r="B208" s="220" t="s">
        <v>45</v>
      </c>
      <c r="C208" s="220" t="s">
        <v>45</v>
      </c>
      <c r="D208" s="220" t="s">
        <v>47</v>
      </c>
      <c r="E208" s="220" t="s">
        <v>60</v>
      </c>
      <c r="F208" t="s">
        <v>100</v>
      </c>
      <c r="G208" t="str">
        <f t="shared" si="21"/>
        <v>10-14</v>
      </c>
      <c r="H208">
        <f>'Pob x Genero'!DN13</f>
        <v>477</v>
      </c>
      <c r="I208">
        <v>1680</v>
      </c>
    </row>
    <row r="209" spans="1:9" x14ac:dyDescent="0.25">
      <c r="A209" s="220" t="s">
        <v>61</v>
      </c>
      <c r="B209" s="220" t="s">
        <v>45</v>
      </c>
      <c r="C209" s="220" t="s">
        <v>45</v>
      </c>
      <c r="D209" s="220" t="s">
        <v>47</v>
      </c>
      <c r="E209" s="220" t="s">
        <v>62</v>
      </c>
      <c r="F209" t="s">
        <v>100</v>
      </c>
      <c r="G209" t="str">
        <f t="shared" si="21"/>
        <v>10-14</v>
      </c>
      <c r="H209">
        <f>'Pob x Genero'!DN14</f>
        <v>382</v>
      </c>
      <c r="I209">
        <v>1681</v>
      </c>
    </row>
    <row r="210" spans="1:9" x14ac:dyDescent="0.25">
      <c r="A210" s="220" t="s">
        <v>63</v>
      </c>
      <c r="B210" s="220" t="s">
        <v>45</v>
      </c>
      <c r="C210" s="220" t="s">
        <v>45</v>
      </c>
      <c r="D210" s="220" t="s">
        <v>47</v>
      </c>
      <c r="E210" s="220" t="s">
        <v>64</v>
      </c>
      <c r="F210" t="s">
        <v>100</v>
      </c>
      <c r="G210" t="str">
        <f t="shared" si="21"/>
        <v>10-14</v>
      </c>
      <c r="H210">
        <f>'Pob x Genero'!DN15</f>
        <v>397</v>
      </c>
      <c r="I210">
        <v>1682</v>
      </c>
    </row>
    <row r="211" spans="1:9" x14ac:dyDescent="0.25">
      <c r="A211" s="220" t="s">
        <v>65</v>
      </c>
      <c r="B211" s="220" t="s">
        <v>45</v>
      </c>
      <c r="C211" s="220" t="s">
        <v>45</v>
      </c>
      <c r="D211" s="220" t="s">
        <v>47</v>
      </c>
      <c r="E211" s="220" t="s">
        <v>66</v>
      </c>
      <c r="F211" t="s">
        <v>100</v>
      </c>
      <c r="G211" t="str">
        <f t="shared" si="21"/>
        <v>10-14</v>
      </c>
      <c r="H211">
        <f>'Pob x Genero'!DN18</f>
        <v>414</v>
      </c>
      <c r="I211">
        <v>1683</v>
      </c>
    </row>
    <row r="212" spans="1:9" x14ac:dyDescent="0.25">
      <c r="A212" s="220" t="s">
        <v>46</v>
      </c>
      <c r="B212" s="220" t="s">
        <v>45</v>
      </c>
      <c r="C212" s="220" t="s">
        <v>45</v>
      </c>
      <c r="D212" s="220" t="s">
        <v>47</v>
      </c>
      <c r="E212" s="220" t="s">
        <v>48</v>
      </c>
      <c r="F212" t="s">
        <v>100</v>
      </c>
      <c r="G212" t="str">
        <f>'Pob x Genero'!DO7</f>
        <v>15-19</v>
      </c>
      <c r="H212">
        <f>'Pob x Genero'!DO9</f>
        <v>747</v>
      </c>
      <c r="I212">
        <v>1674</v>
      </c>
    </row>
    <row r="213" spans="1:9" x14ac:dyDescent="0.25">
      <c r="A213" s="220" t="s">
        <v>49</v>
      </c>
      <c r="B213" s="220" t="s">
        <v>45</v>
      </c>
      <c r="C213" s="220" t="s">
        <v>45</v>
      </c>
      <c r="D213" s="220" t="s">
        <v>47</v>
      </c>
      <c r="E213" s="220" t="s">
        <v>50</v>
      </c>
      <c r="F213" t="s">
        <v>100</v>
      </c>
      <c r="G213" t="str">
        <f t="shared" ref="G213:G221" si="22">G212</f>
        <v>15-19</v>
      </c>
      <c r="H213">
        <f>'Pob x Genero'!DO10</f>
        <v>102</v>
      </c>
      <c r="I213">
        <v>1675</v>
      </c>
    </row>
    <row r="214" spans="1:9" x14ac:dyDescent="0.25">
      <c r="A214" s="220" t="s">
        <v>51</v>
      </c>
      <c r="B214" s="220" t="s">
        <v>45</v>
      </c>
      <c r="C214" s="220" t="s">
        <v>45</v>
      </c>
      <c r="D214" s="220" t="s">
        <v>47</v>
      </c>
      <c r="E214" s="220" t="s">
        <v>52</v>
      </c>
      <c r="F214" t="s">
        <v>100</v>
      </c>
      <c r="G214" t="str">
        <f t="shared" si="22"/>
        <v>15-19</v>
      </c>
      <c r="H214">
        <f>'Pob x Genero'!DO11</f>
        <v>454</v>
      </c>
      <c r="I214">
        <v>1676</v>
      </c>
    </row>
    <row r="215" spans="1:9" x14ac:dyDescent="0.25">
      <c r="A215" s="220" t="s">
        <v>53</v>
      </c>
      <c r="B215" s="220" t="s">
        <v>45</v>
      </c>
      <c r="C215" s="220" t="s">
        <v>45</v>
      </c>
      <c r="D215" s="220" t="s">
        <v>47</v>
      </c>
      <c r="E215" s="220" t="s">
        <v>54</v>
      </c>
      <c r="F215" t="s">
        <v>100</v>
      </c>
      <c r="G215" t="str">
        <f t="shared" si="22"/>
        <v>15-19</v>
      </c>
      <c r="H215">
        <f>'Pob x Genero'!DO16</f>
        <v>251</v>
      </c>
      <c r="I215">
        <v>1677</v>
      </c>
    </row>
    <row r="216" spans="1:9" x14ac:dyDescent="0.25">
      <c r="A216" s="220" t="s">
        <v>55</v>
      </c>
      <c r="B216" s="220" t="s">
        <v>45</v>
      </c>
      <c r="C216" s="220" t="s">
        <v>45</v>
      </c>
      <c r="D216" s="220" t="s">
        <v>47</v>
      </c>
      <c r="E216" s="220" t="s">
        <v>56</v>
      </c>
      <c r="F216" t="s">
        <v>100</v>
      </c>
      <c r="G216" t="str">
        <f t="shared" si="22"/>
        <v>15-19</v>
      </c>
      <c r="H216">
        <f>'Pob x Genero'!DO12</f>
        <v>243</v>
      </c>
      <c r="I216">
        <v>1678</v>
      </c>
    </row>
    <row r="217" spans="1:9" x14ac:dyDescent="0.25">
      <c r="A217" s="220" t="s">
        <v>57</v>
      </c>
      <c r="B217" s="220" t="s">
        <v>45</v>
      </c>
      <c r="C217" s="220" t="s">
        <v>45</v>
      </c>
      <c r="D217" s="220" t="s">
        <v>47</v>
      </c>
      <c r="E217" s="220" t="s">
        <v>58</v>
      </c>
      <c r="F217" t="s">
        <v>100</v>
      </c>
      <c r="G217" t="str">
        <f t="shared" si="22"/>
        <v>15-19</v>
      </c>
      <c r="H217">
        <f>'Pob x Genero'!DO17</f>
        <v>497</v>
      </c>
      <c r="I217">
        <v>1679</v>
      </c>
    </row>
    <row r="218" spans="1:9" x14ac:dyDescent="0.25">
      <c r="A218" s="220" t="s">
        <v>59</v>
      </c>
      <c r="B218" s="220" t="s">
        <v>45</v>
      </c>
      <c r="C218" s="220" t="s">
        <v>45</v>
      </c>
      <c r="D218" s="220" t="s">
        <v>47</v>
      </c>
      <c r="E218" s="220" t="s">
        <v>60</v>
      </c>
      <c r="F218" t="s">
        <v>100</v>
      </c>
      <c r="G218" t="str">
        <f t="shared" si="22"/>
        <v>15-19</v>
      </c>
      <c r="H218">
        <f>'Pob x Genero'!DO13</f>
        <v>513</v>
      </c>
      <c r="I218">
        <v>1680</v>
      </c>
    </row>
    <row r="219" spans="1:9" x14ac:dyDescent="0.25">
      <c r="A219" s="220" t="s">
        <v>61</v>
      </c>
      <c r="B219" s="220" t="s">
        <v>45</v>
      </c>
      <c r="C219" s="220" t="s">
        <v>45</v>
      </c>
      <c r="D219" s="220" t="s">
        <v>47</v>
      </c>
      <c r="E219" s="220" t="s">
        <v>62</v>
      </c>
      <c r="F219" t="s">
        <v>100</v>
      </c>
      <c r="G219" t="str">
        <f t="shared" si="22"/>
        <v>15-19</v>
      </c>
      <c r="H219">
        <f>'Pob x Genero'!DO14</f>
        <v>324</v>
      </c>
      <c r="I219">
        <v>1681</v>
      </c>
    </row>
    <row r="220" spans="1:9" x14ac:dyDescent="0.25">
      <c r="A220" s="220" t="s">
        <v>63</v>
      </c>
      <c r="B220" s="220" t="s">
        <v>45</v>
      </c>
      <c r="C220" s="220" t="s">
        <v>45</v>
      </c>
      <c r="D220" s="220" t="s">
        <v>47</v>
      </c>
      <c r="E220" s="220" t="s">
        <v>64</v>
      </c>
      <c r="F220" t="s">
        <v>100</v>
      </c>
      <c r="G220" t="str">
        <f t="shared" si="22"/>
        <v>15-19</v>
      </c>
      <c r="H220">
        <f>'Pob x Genero'!DO15</f>
        <v>390</v>
      </c>
      <c r="I220">
        <v>1682</v>
      </c>
    </row>
    <row r="221" spans="1:9" x14ac:dyDescent="0.25">
      <c r="A221" s="220" t="s">
        <v>65</v>
      </c>
      <c r="B221" s="220" t="s">
        <v>45</v>
      </c>
      <c r="C221" s="220" t="s">
        <v>45</v>
      </c>
      <c r="D221" s="220" t="s">
        <v>47</v>
      </c>
      <c r="E221" s="220" t="s">
        <v>66</v>
      </c>
      <c r="F221" t="s">
        <v>100</v>
      </c>
      <c r="G221" t="str">
        <f t="shared" si="22"/>
        <v>15-19</v>
      </c>
      <c r="H221">
        <f>'Pob x Genero'!DO18</f>
        <v>351</v>
      </c>
      <c r="I221">
        <v>1683</v>
      </c>
    </row>
    <row r="222" spans="1:9" x14ac:dyDescent="0.25">
      <c r="A222" s="220" t="s">
        <v>46</v>
      </c>
      <c r="B222" s="220" t="s">
        <v>45</v>
      </c>
      <c r="C222" s="220" t="s">
        <v>45</v>
      </c>
      <c r="D222" s="220" t="s">
        <v>47</v>
      </c>
      <c r="E222" s="220" t="s">
        <v>48</v>
      </c>
      <c r="F222" t="s">
        <v>100</v>
      </c>
      <c r="G222" t="str">
        <f>'Pob x Genero'!DP7</f>
        <v>20-24</v>
      </c>
      <c r="H222">
        <f>'Pob x Genero'!DP9</f>
        <v>599</v>
      </c>
      <c r="I222">
        <v>1674</v>
      </c>
    </row>
    <row r="223" spans="1:9" x14ac:dyDescent="0.25">
      <c r="A223" s="220" t="s">
        <v>49</v>
      </c>
      <c r="B223" s="220" t="s">
        <v>45</v>
      </c>
      <c r="C223" s="220" t="s">
        <v>45</v>
      </c>
      <c r="D223" s="220" t="s">
        <v>47</v>
      </c>
      <c r="E223" s="220" t="s">
        <v>50</v>
      </c>
      <c r="F223" t="s">
        <v>100</v>
      </c>
      <c r="G223" t="str">
        <f t="shared" ref="G223:G231" si="23">G222</f>
        <v>20-24</v>
      </c>
      <c r="H223">
        <f>'Pob x Genero'!DP10</f>
        <v>109</v>
      </c>
      <c r="I223">
        <v>1675</v>
      </c>
    </row>
    <row r="224" spans="1:9" x14ac:dyDescent="0.25">
      <c r="A224" s="220" t="s">
        <v>51</v>
      </c>
      <c r="B224" s="220" t="s">
        <v>45</v>
      </c>
      <c r="C224" s="220" t="s">
        <v>45</v>
      </c>
      <c r="D224" s="220" t="s">
        <v>47</v>
      </c>
      <c r="E224" s="220" t="s">
        <v>52</v>
      </c>
      <c r="F224" t="s">
        <v>100</v>
      </c>
      <c r="G224" t="str">
        <f t="shared" si="23"/>
        <v>20-24</v>
      </c>
      <c r="H224">
        <f>'Pob x Genero'!DP11</f>
        <v>409</v>
      </c>
      <c r="I224">
        <v>1676</v>
      </c>
    </row>
    <row r="225" spans="1:9" x14ac:dyDescent="0.25">
      <c r="A225" s="220" t="s">
        <v>53</v>
      </c>
      <c r="B225" s="220" t="s">
        <v>45</v>
      </c>
      <c r="C225" s="220" t="s">
        <v>45</v>
      </c>
      <c r="D225" s="220" t="s">
        <v>47</v>
      </c>
      <c r="E225" s="220" t="s">
        <v>54</v>
      </c>
      <c r="F225" t="s">
        <v>100</v>
      </c>
      <c r="G225" t="str">
        <f t="shared" si="23"/>
        <v>20-24</v>
      </c>
      <c r="H225">
        <f>'Pob x Genero'!DP16</f>
        <v>220</v>
      </c>
      <c r="I225">
        <v>1677</v>
      </c>
    </row>
    <row r="226" spans="1:9" x14ac:dyDescent="0.25">
      <c r="A226" s="220" t="s">
        <v>55</v>
      </c>
      <c r="B226" s="220" t="s">
        <v>45</v>
      </c>
      <c r="C226" s="220" t="s">
        <v>45</v>
      </c>
      <c r="D226" s="220" t="s">
        <v>47</v>
      </c>
      <c r="E226" s="220" t="s">
        <v>56</v>
      </c>
      <c r="F226" t="s">
        <v>100</v>
      </c>
      <c r="G226" t="str">
        <f t="shared" si="23"/>
        <v>20-24</v>
      </c>
      <c r="H226">
        <f>'Pob x Genero'!DP12</f>
        <v>231</v>
      </c>
      <c r="I226">
        <v>1678</v>
      </c>
    </row>
    <row r="227" spans="1:9" x14ac:dyDescent="0.25">
      <c r="A227" s="220" t="s">
        <v>57</v>
      </c>
      <c r="B227" s="220" t="s">
        <v>45</v>
      </c>
      <c r="C227" s="220" t="s">
        <v>45</v>
      </c>
      <c r="D227" s="220" t="s">
        <v>47</v>
      </c>
      <c r="E227" s="220" t="s">
        <v>58</v>
      </c>
      <c r="F227" t="s">
        <v>100</v>
      </c>
      <c r="G227" t="str">
        <f t="shared" si="23"/>
        <v>20-24</v>
      </c>
      <c r="H227">
        <f>'Pob x Genero'!DP17</f>
        <v>418</v>
      </c>
      <c r="I227">
        <v>1679</v>
      </c>
    </row>
    <row r="228" spans="1:9" x14ac:dyDescent="0.25">
      <c r="A228" s="220" t="s">
        <v>59</v>
      </c>
      <c r="B228" s="220" t="s">
        <v>45</v>
      </c>
      <c r="C228" s="220" t="s">
        <v>45</v>
      </c>
      <c r="D228" s="220" t="s">
        <v>47</v>
      </c>
      <c r="E228" s="220" t="s">
        <v>60</v>
      </c>
      <c r="F228" t="s">
        <v>100</v>
      </c>
      <c r="G228" t="str">
        <f t="shared" si="23"/>
        <v>20-24</v>
      </c>
      <c r="H228">
        <f>'Pob x Genero'!DP13</f>
        <v>462</v>
      </c>
      <c r="I228">
        <v>1680</v>
      </c>
    </row>
    <row r="229" spans="1:9" x14ac:dyDescent="0.25">
      <c r="A229" s="220" t="s">
        <v>61</v>
      </c>
      <c r="B229" s="220" t="s">
        <v>45</v>
      </c>
      <c r="C229" s="220" t="s">
        <v>45</v>
      </c>
      <c r="D229" s="220" t="s">
        <v>47</v>
      </c>
      <c r="E229" s="220" t="s">
        <v>62</v>
      </c>
      <c r="F229" t="s">
        <v>100</v>
      </c>
      <c r="G229" t="str">
        <f t="shared" si="23"/>
        <v>20-24</v>
      </c>
      <c r="H229">
        <f>'Pob x Genero'!DP14</f>
        <v>260</v>
      </c>
      <c r="I229">
        <v>1681</v>
      </c>
    </row>
    <row r="230" spans="1:9" x14ac:dyDescent="0.25">
      <c r="A230" s="220" t="s">
        <v>63</v>
      </c>
      <c r="B230" s="220" t="s">
        <v>45</v>
      </c>
      <c r="C230" s="220" t="s">
        <v>45</v>
      </c>
      <c r="D230" s="220" t="s">
        <v>47</v>
      </c>
      <c r="E230" s="220" t="s">
        <v>64</v>
      </c>
      <c r="F230" t="s">
        <v>100</v>
      </c>
      <c r="G230" t="str">
        <f t="shared" si="23"/>
        <v>20-24</v>
      </c>
      <c r="H230">
        <f>'Pob x Genero'!DP15</f>
        <v>356</v>
      </c>
      <c r="I230">
        <v>1682</v>
      </c>
    </row>
    <row r="231" spans="1:9" x14ac:dyDescent="0.25">
      <c r="A231" s="220" t="s">
        <v>65</v>
      </c>
      <c r="B231" s="220" t="s">
        <v>45</v>
      </c>
      <c r="C231" s="220" t="s">
        <v>45</v>
      </c>
      <c r="D231" s="220" t="s">
        <v>47</v>
      </c>
      <c r="E231" s="220" t="s">
        <v>66</v>
      </c>
      <c r="F231" t="s">
        <v>100</v>
      </c>
      <c r="G231" t="str">
        <f t="shared" si="23"/>
        <v>20-24</v>
      </c>
      <c r="H231">
        <f>'Pob x Genero'!DP18</f>
        <v>349</v>
      </c>
      <c r="I231">
        <v>1683</v>
      </c>
    </row>
    <row r="232" spans="1:9" x14ac:dyDescent="0.25">
      <c r="A232" s="220" t="s">
        <v>46</v>
      </c>
      <c r="B232" s="220" t="s">
        <v>45</v>
      </c>
      <c r="C232" s="220" t="s">
        <v>45</v>
      </c>
      <c r="D232" s="220" t="s">
        <v>47</v>
      </c>
      <c r="E232" s="220" t="s">
        <v>48</v>
      </c>
      <c r="F232" t="s">
        <v>100</v>
      </c>
      <c r="G232" t="str">
        <f>'Pob x Genero'!DQ7</f>
        <v>25-29</v>
      </c>
      <c r="H232">
        <f>'Pob x Genero'!DQ9</f>
        <v>534</v>
      </c>
      <c r="I232">
        <v>1674</v>
      </c>
    </row>
    <row r="233" spans="1:9" x14ac:dyDescent="0.25">
      <c r="A233" s="220" t="s">
        <v>49</v>
      </c>
      <c r="B233" s="220" t="s">
        <v>45</v>
      </c>
      <c r="C233" s="220" t="s">
        <v>45</v>
      </c>
      <c r="D233" s="220" t="s">
        <v>47</v>
      </c>
      <c r="E233" s="220" t="s">
        <v>50</v>
      </c>
      <c r="F233" t="s">
        <v>100</v>
      </c>
      <c r="G233" t="str">
        <f t="shared" ref="G233:G241" si="24">G232</f>
        <v>25-29</v>
      </c>
      <c r="H233">
        <f>'Pob x Genero'!DQ10</f>
        <v>106</v>
      </c>
      <c r="I233">
        <v>1675</v>
      </c>
    </row>
    <row r="234" spans="1:9" x14ac:dyDescent="0.25">
      <c r="A234" s="220" t="s">
        <v>51</v>
      </c>
      <c r="B234" s="220" t="s">
        <v>45</v>
      </c>
      <c r="C234" s="220" t="s">
        <v>45</v>
      </c>
      <c r="D234" s="220" t="s">
        <v>47</v>
      </c>
      <c r="E234" s="220" t="s">
        <v>52</v>
      </c>
      <c r="F234" t="s">
        <v>100</v>
      </c>
      <c r="G234" t="str">
        <f t="shared" si="24"/>
        <v>25-29</v>
      </c>
      <c r="H234">
        <f>'Pob x Genero'!DQ11</f>
        <v>386</v>
      </c>
      <c r="I234">
        <v>1676</v>
      </c>
    </row>
    <row r="235" spans="1:9" x14ac:dyDescent="0.25">
      <c r="A235" s="220" t="s">
        <v>53</v>
      </c>
      <c r="B235" s="220" t="s">
        <v>45</v>
      </c>
      <c r="C235" s="220" t="s">
        <v>45</v>
      </c>
      <c r="D235" s="220" t="s">
        <v>47</v>
      </c>
      <c r="E235" s="220" t="s">
        <v>54</v>
      </c>
      <c r="F235" t="s">
        <v>100</v>
      </c>
      <c r="G235" t="str">
        <f t="shared" si="24"/>
        <v>25-29</v>
      </c>
      <c r="H235">
        <f>'Pob x Genero'!DQ16</f>
        <v>191</v>
      </c>
      <c r="I235">
        <v>1677</v>
      </c>
    </row>
    <row r="236" spans="1:9" x14ac:dyDescent="0.25">
      <c r="A236" s="220" t="s">
        <v>55</v>
      </c>
      <c r="B236" s="220" t="s">
        <v>45</v>
      </c>
      <c r="C236" s="220" t="s">
        <v>45</v>
      </c>
      <c r="D236" s="220" t="s">
        <v>47</v>
      </c>
      <c r="E236" s="220" t="s">
        <v>56</v>
      </c>
      <c r="F236" t="s">
        <v>100</v>
      </c>
      <c r="G236" t="str">
        <f t="shared" si="24"/>
        <v>25-29</v>
      </c>
      <c r="H236">
        <f>'Pob x Genero'!DQ12</f>
        <v>181</v>
      </c>
      <c r="I236">
        <v>1678</v>
      </c>
    </row>
    <row r="237" spans="1:9" x14ac:dyDescent="0.25">
      <c r="A237" s="220" t="s">
        <v>57</v>
      </c>
      <c r="B237" s="220" t="s">
        <v>45</v>
      </c>
      <c r="C237" s="220" t="s">
        <v>45</v>
      </c>
      <c r="D237" s="220" t="s">
        <v>47</v>
      </c>
      <c r="E237" s="220" t="s">
        <v>58</v>
      </c>
      <c r="F237" t="s">
        <v>100</v>
      </c>
      <c r="G237" t="str">
        <f t="shared" si="24"/>
        <v>25-29</v>
      </c>
      <c r="H237">
        <f>'Pob x Genero'!DQ17</f>
        <v>387</v>
      </c>
      <c r="I237">
        <v>1679</v>
      </c>
    </row>
    <row r="238" spans="1:9" x14ac:dyDescent="0.25">
      <c r="A238" s="220" t="s">
        <v>59</v>
      </c>
      <c r="B238" s="220" t="s">
        <v>45</v>
      </c>
      <c r="C238" s="220" t="s">
        <v>45</v>
      </c>
      <c r="D238" s="220" t="s">
        <v>47</v>
      </c>
      <c r="E238" s="220" t="s">
        <v>60</v>
      </c>
      <c r="F238" t="s">
        <v>100</v>
      </c>
      <c r="G238" t="str">
        <f t="shared" si="24"/>
        <v>25-29</v>
      </c>
      <c r="H238">
        <f>'Pob x Genero'!DQ13</f>
        <v>322</v>
      </c>
      <c r="I238">
        <v>1680</v>
      </c>
    </row>
    <row r="239" spans="1:9" x14ac:dyDescent="0.25">
      <c r="A239" s="220" t="s">
        <v>61</v>
      </c>
      <c r="B239" s="220" t="s">
        <v>45</v>
      </c>
      <c r="C239" s="220" t="s">
        <v>45</v>
      </c>
      <c r="D239" s="220" t="s">
        <v>47</v>
      </c>
      <c r="E239" s="220" t="s">
        <v>62</v>
      </c>
      <c r="F239" t="s">
        <v>100</v>
      </c>
      <c r="G239" t="str">
        <f t="shared" si="24"/>
        <v>25-29</v>
      </c>
      <c r="H239">
        <f>'Pob x Genero'!DQ14</f>
        <v>233</v>
      </c>
      <c r="I239">
        <v>1681</v>
      </c>
    </row>
    <row r="240" spans="1:9" x14ac:dyDescent="0.25">
      <c r="A240" s="220" t="s">
        <v>63</v>
      </c>
      <c r="B240" s="220" t="s">
        <v>45</v>
      </c>
      <c r="C240" s="220" t="s">
        <v>45</v>
      </c>
      <c r="D240" s="220" t="s">
        <v>47</v>
      </c>
      <c r="E240" s="220" t="s">
        <v>64</v>
      </c>
      <c r="F240" t="s">
        <v>100</v>
      </c>
      <c r="G240" t="str">
        <f t="shared" si="24"/>
        <v>25-29</v>
      </c>
      <c r="H240">
        <f>'Pob x Genero'!DQ15</f>
        <v>487</v>
      </c>
      <c r="I240">
        <v>1682</v>
      </c>
    </row>
    <row r="241" spans="1:9" x14ac:dyDescent="0.25">
      <c r="A241" s="220" t="s">
        <v>65</v>
      </c>
      <c r="B241" s="220" t="s">
        <v>45</v>
      </c>
      <c r="C241" s="220" t="s">
        <v>45</v>
      </c>
      <c r="D241" s="220" t="s">
        <v>47</v>
      </c>
      <c r="E241" s="220" t="s">
        <v>66</v>
      </c>
      <c r="F241" t="s">
        <v>100</v>
      </c>
      <c r="G241" t="str">
        <f t="shared" si="24"/>
        <v>25-29</v>
      </c>
      <c r="H241">
        <f>'Pob x Genero'!DQ18</f>
        <v>306</v>
      </c>
      <c r="I241">
        <v>1683</v>
      </c>
    </row>
    <row r="242" spans="1:9" x14ac:dyDescent="0.25">
      <c r="A242" s="220" t="s">
        <v>46</v>
      </c>
      <c r="B242" s="220" t="s">
        <v>45</v>
      </c>
      <c r="C242" s="220" t="s">
        <v>45</v>
      </c>
      <c r="D242" s="220" t="s">
        <v>47</v>
      </c>
      <c r="E242" s="220" t="s">
        <v>48</v>
      </c>
      <c r="F242" t="s">
        <v>100</v>
      </c>
      <c r="G242" t="str">
        <f>'Pob x Genero'!DR7</f>
        <v>30-34</v>
      </c>
      <c r="H242">
        <f>'Pob x Genero'!DR9</f>
        <v>469</v>
      </c>
      <c r="I242">
        <v>1674</v>
      </c>
    </row>
    <row r="243" spans="1:9" x14ac:dyDescent="0.25">
      <c r="A243" s="220" t="s">
        <v>49</v>
      </c>
      <c r="B243" s="220" t="s">
        <v>45</v>
      </c>
      <c r="C243" s="220" t="s">
        <v>45</v>
      </c>
      <c r="D243" s="220" t="s">
        <v>47</v>
      </c>
      <c r="E243" s="220" t="s">
        <v>50</v>
      </c>
      <c r="F243" t="s">
        <v>100</v>
      </c>
      <c r="G243" t="str">
        <f t="shared" ref="G243:G251" si="25">G242</f>
        <v>30-34</v>
      </c>
      <c r="H243">
        <f>'Pob x Genero'!DR10</f>
        <v>97</v>
      </c>
      <c r="I243">
        <v>1675</v>
      </c>
    </row>
    <row r="244" spans="1:9" x14ac:dyDescent="0.25">
      <c r="A244" s="220" t="s">
        <v>51</v>
      </c>
      <c r="B244" s="220" t="s">
        <v>45</v>
      </c>
      <c r="C244" s="220" t="s">
        <v>45</v>
      </c>
      <c r="D244" s="220" t="s">
        <v>47</v>
      </c>
      <c r="E244" s="220" t="s">
        <v>52</v>
      </c>
      <c r="F244" t="s">
        <v>100</v>
      </c>
      <c r="G244" t="str">
        <f t="shared" si="25"/>
        <v>30-34</v>
      </c>
      <c r="H244">
        <f>'Pob x Genero'!DR11</f>
        <v>323</v>
      </c>
      <c r="I244">
        <v>1676</v>
      </c>
    </row>
    <row r="245" spans="1:9" x14ac:dyDescent="0.25">
      <c r="A245" s="220" t="s">
        <v>53</v>
      </c>
      <c r="B245" s="220" t="s">
        <v>45</v>
      </c>
      <c r="C245" s="220" t="s">
        <v>45</v>
      </c>
      <c r="D245" s="220" t="s">
        <v>47</v>
      </c>
      <c r="E245" s="220" t="s">
        <v>54</v>
      </c>
      <c r="F245" t="s">
        <v>100</v>
      </c>
      <c r="G245" t="str">
        <f t="shared" si="25"/>
        <v>30-34</v>
      </c>
      <c r="H245">
        <f>'Pob x Genero'!DR16</f>
        <v>167</v>
      </c>
      <c r="I245">
        <v>1677</v>
      </c>
    </row>
    <row r="246" spans="1:9" x14ac:dyDescent="0.25">
      <c r="A246" s="220" t="s">
        <v>55</v>
      </c>
      <c r="B246" s="220" t="s">
        <v>45</v>
      </c>
      <c r="C246" s="220" t="s">
        <v>45</v>
      </c>
      <c r="D246" s="220" t="s">
        <v>47</v>
      </c>
      <c r="E246" s="220" t="s">
        <v>56</v>
      </c>
      <c r="F246" t="s">
        <v>100</v>
      </c>
      <c r="G246" t="str">
        <f t="shared" si="25"/>
        <v>30-34</v>
      </c>
      <c r="H246">
        <f>'Pob x Genero'!DR12</f>
        <v>155</v>
      </c>
      <c r="I246">
        <v>1678</v>
      </c>
    </row>
    <row r="247" spans="1:9" x14ac:dyDescent="0.25">
      <c r="A247" s="220" t="s">
        <v>57</v>
      </c>
      <c r="B247" s="220" t="s">
        <v>45</v>
      </c>
      <c r="C247" s="220" t="s">
        <v>45</v>
      </c>
      <c r="D247" s="220" t="s">
        <v>47</v>
      </c>
      <c r="E247" s="220" t="s">
        <v>58</v>
      </c>
      <c r="F247" t="s">
        <v>100</v>
      </c>
      <c r="G247" t="str">
        <f t="shared" si="25"/>
        <v>30-34</v>
      </c>
      <c r="H247">
        <f>'Pob x Genero'!DR17</f>
        <v>362</v>
      </c>
      <c r="I247">
        <v>1679</v>
      </c>
    </row>
    <row r="248" spans="1:9" x14ac:dyDescent="0.25">
      <c r="A248" s="220" t="s">
        <v>59</v>
      </c>
      <c r="B248" s="220" t="s">
        <v>45</v>
      </c>
      <c r="C248" s="220" t="s">
        <v>45</v>
      </c>
      <c r="D248" s="220" t="s">
        <v>47</v>
      </c>
      <c r="E248" s="220" t="s">
        <v>60</v>
      </c>
      <c r="F248" t="s">
        <v>100</v>
      </c>
      <c r="G248" t="str">
        <f t="shared" si="25"/>
        <v>30-34</v>
      </c>
      <c r="H248">
        <f>'Pob x Genero'!DR13</f>
        <v>322</v>
      </c>
      <c r="I248">
        <v>1680</v>
      </c>
    </row>
    <row r="249" spans="1:9" x14ac:dyDescent="0.25">
      <c r="A249" s="220" t="s">
        <v>61</v>
      </c>
      <c r="B249" s="220" t="s">
        <v>45</v>
      </c>
      <c r="C249" s="220" t="s">
        <v>45</v>
      </c>
      <c r="D249" s="220" t="s">
        <v>47</v>
      </c>
      <c r="E249" s="220" t="s">
        <v>62</v>
      </c>
      <c r="F249" t="s">
        <v>100</v>
      </c>
      <c r="G249" t="str">
        <f t="shared" si="25"/>
        <v>30-34</v>
      </c>
      <c r="H249">
        <f>'Pob x Genero'!DR14</f>
        <v>211</v>
      </c>
      <c r="I249">
        <v>1681</v>
      </c>
    </row>
    <row r="250" spans="1:9" x14ac:dyDescent="0.25">
      <c r="A250" s="220" t="s">
        <v>63</v>
      </c>
      <c r="B250" s="220" t="s">
        <v>45</v>
      </c>
      <c r="C250" s="220" t="s">
        <v>45</v>
      </c>
      <c r="D250" s="220" t="s">
        <v>47</v>
      </c>
      <c r="E250" s="220" t="s">
        <v>64</v>
      </c>
      <c r="F250" t="s">
        <v>100</v>
      </c>
      <c r="G250" t="str">
        <f t="shared" si="25"/>
        <v>30-34</v>
      </c>
      <c r="H250">
        <f>'Pob x Genero'!DR15</f>
        <v>486</v>
      </c>
      <c r="I250">
        <v>1682</v>
      </c>
    </row>
    <row r="251" spans="1:9" x14ac:dyDescent="0.25">
      <c r="A251" s="220" t="s">
        <v>65</v>
      </c>
      <c r="B251" s="220" t="s">
        <v>45</v>
      </c>
      <c r="C251" s="220" t="s">
        <v>45</v>
      </c>
      <c r="D251" s="220" t="s">
        <v>47</v>
      </c>
      <c r="E251" s="220" t="s">
        <v>66</v>
      </c>
      <c r="F251" t="s">
        <v>100</v>
      </c>
      <c r="G251" t="str">
        <f t="shared" si="25"/>
        <v>30-34</v>
      </c>
      <c r="H251">
        <f>'Pob x Genero'!DR18</f>
        <v>221</v>
      </c>
      <c r="I251">
        <v>1683</v>
      </c>
    </row>
    <row r="252" spans="1:9" x14ac:dyDescent="0.25">
      <c r="A252" s="220" t="s">
        <v>46</v>
      </c>
      <c r="B252" s="220" t="s">
        <v>45</v>
      </c>
      <c r="C252" s="220" t="s">
        <v>45</v>
      </c>
      <c r="D252" s="220" t="s">
        <v>47</v>
      </c>
      <c r="E252" s="220" t="s">
        <v>48</v>
      </c>
      <c r="F252" t="s">
        <v>100</v>
      </c>
      <c r="G252" t="str">
        <f>'Pob x Genero'!DS7</f>
        <v>35-39</v>
      </c>
      <c r="H252">
        <f>'Pob x Genero'!DS9</f>
        <v>427</v>
      </c>
      <c r="I252">
        <v>1674</v>
      </c>
    </row>
    <row r="253" spans="1:9" x14ac:dyDescent="0.25">
      <c r="A253" s="220" t="s">
        <v>49</v>
      </c>
      <c r="B253" s="220" t="s">
        <v>45</v>
      </c>
      <c r="C253" s="220" t="s">
        <v>45</v>
      </c>
      <c r="D253" s="220" t="s">
        <v>47</v>
      </c>
      <c r="E253" s="220" t="s">
        <v>50</v>
      </c>
      <c r="F253" t="s">
        <v>100</v>
      </c>
      <c r="G253" t="str">
        <f t="shared" ref="G253:G261" si="26">G252</f>
        <v>35-39</v>
      </c>
      <c r="H253">
        <f>'Pob x Genero'!DS10</f>
        <v>82</v>
      </c>
      <c r="I253">
        <v>1675</v>
      </c>
    </row>
    <row r="254" spans="1:9" x14ac:dyDescent="0.25">
      <c r="A254" s="220" t="s">
        <v>51</v>
      </c>
      <c r="B254" s="220" t="s">
        <v>45</v>
      </c>
      <c r="C254" s="220" t="s">
        <v>45</v>
      </c>
      <c r="D254" s="220" t="s">
        <v>47</v>
      </c>
      <c r="E254" s="220" t="s">
        <v>52</v>
      </c>
      <c r="F254" t="s">
        <v>100</v>
      </c>
      <c r="G254" t="str">
        <f t="shared" si="26"/>
        <v>35-39</v>
      </c>
      <c r="H254">
        <f>'Pob x Genero'!DS11</f>
        <v>289</v>
      </c>
      <c r="I254">
        <v>1676</v>
      </c>
    </row>
    <row r="255" spans="1:9" x14ac:dyDescent="0.25">
      <c r="A255" s="220" t="s">
        <v>53</v>
      </c>
      <c r="B255" s="220" t="s">
        <v>45</v>
      </c>
      <c r="C255" s="220" t="s">
        <v>45</v>
      </c>
      <c r="D255" s="220" t="s">
        <v>47</v>
      </c>
      <c r="E255" s="220" t="s">
        <v>54</v>
      </c>
      <c r="F255" t="s">
        <v>100</v>
      </c>
      <c r="G255" t="str">
        <f t="shared" si="26"/>
        <v>35-39</v>
      </c>
      <c r="H255">
        <f>'Pob x Genero'!DS16</f>
        <v>149</v>
      </c>
      <c r="I255">
        <v>1677</v>
      </c>
    </row>
    <row r="256" spans="1:9" x14ac:dyDescent="0.25">
      <c r="A256" s="220" t="s">
        <v>55</v>
      </c>
      <c r="B256" s="220" t="s">
        <v>45</v>
      </c>
      <c r="C256" s="220" t="s">
        <v>45</v>
      </c>
      <c r="D256" s="220" t="s">
        <v>47</v>
      </c>
      <c r="E256" s="220" t="s">
        <v>56</v>
      </c>
      <c r="F256" t="s">
        <v>100</v>
      </c>
      <c r="G256" t="str">
        <f t="shared" si="26"/>
        <v>35-39</v>
      </c>
      <c r="H256">
        <f>'Pob x Genero'!DS12</f>
        <v>157</v>
      </c>
      <c r="I256">
        <v>1678</v>
      </c>
    </row>
    <row r="257" spans="1:9" x14ac:dyDescent="0.25">
      <c r="A257" s="220" t="s">
        <v>57</v>
      </c>
      <c r="B257" s="220" t="s">
        <v>45</v>
      </c>
      <c r="C257" s="220" t="s">
        <v>45</v>
      </c>
      <c r="D257" s="220" t="s">
        <v>47</v>
      </c>
      <c r="E257" s="220" t="s">
        <v>58</v>
      </c>
      <c r="F257" t="s">
        <v>100</v>
      </c>
      <c r="G257" t="str">
        <f t="shared" si="26"/>
        <v>35-39</v>
      </c>
      <c r="H257">
        <f>'Pob x Genero'!DS17</f>
        <v>324</v>
      </c>
      <c r="I257">
        <v>1679</v>
      </c>
    </row>
    <row r="258" spans="1:9" x14ac:dyDescent="0.25">
      <c r="A258" s="220" t="s">
        <v>59</v>
      </c>
      <c r="B258" s="220" t="s">
        <v>45</v>
      </c>
      <c r="C258" s="220" t="s">
        <v>45</v>
      </c>
      <c r="D258" s="220" t="s">
        <v>47</v>
      </c>
      <c r="E258" s="220" t="s">
        <v>60</v>
      </c>
      <c r="F258" t="s">
        <v>100</v>
      </c>
      <c r="G258" t="str">
        <f t="shared" si="26"/>
        <v>35-39</v>
      </c>
      <c r="H258">
        <f>'Pob x Genero'!DS13</f>
        <v>253</v>
      </c>
      <c r="I258">
        <v>1680</v>
      </c>
    </row>
    <row r="259" spans="1:9" x14ac:dyDescent="0.25">
      <c r="A259" s="220" t="s">
        <v>61</v>
      </c>
      <c r="B259" s="220" t="s">
        <v>45</v>
      </c>
      <c r="C259" s="220" t="s">
        <v>45</v>
      </c>
      <c r="D259" s="220" t="s">
        <v>47</v>
      </c>
      <c r="E259" s="220" t="s">
        <v>62</v>
      </c>
      <c r="F259" t="s">
        <v>100</v>
      </c>
      <c r="G259" t="str">
        <f t="shared" si="26"/>
        <v>35-39</v>
      </c>
      <c r="H259">
        <f>'Pob x Genero'!DS14</f>
        <v>166</v>
      </c>
      <c r="I259">
        <v>1681</v>
      </c>
    </row>
    <row r="260" spans="1:9" x14ac:dyDescent="0.25">
      <c r="A260" s="220" t="s">
        <v>63</v>
      </c>
      <c r="B260" s="220" t="s">
        <v>45</v>
      </c>
      <c r="C260" s="220" t="s">
        <v>45</v>
      </c>
      <c r="D260" s="220" t="s">
        <v>47</v>
      </c>
      <c r="E260" s="220" t="s">
        <v>64</v>
      </c>
      <c r="F260" t="s">
        <v>100</v>
      </c>
      <c r="G260" t="str">
        <f t="shared" si="26"/>
        <v>35-39</v>
      </c>
      <c r="H260">
        <f>'Pob x Genero'!DS15</f>
        <v>425</v>
      </c>
      <c r="I260">
        <v>1682</v>
      </c>
    </row>
    <row r="261" spans="1:9" x14ac:dyDescent="0.25">
      <c r="A261" s="220" t="s">
        <v>65</v>
      </c>
      <c r="B261" s="220" t="s">
        <v>45</v>
      </c>
      <c r="C261" s="220" t="s">
        <v>45</v>
      </c>
      <c r="D261" s="220" t="s">
        <v>47</v>
      </c>
      <c r="E261" s="220" t="s">
        <v>66</v>
      </c>
      <c r="F261" t="s">
        <v>100</v>
      </c>
      <c r="G261" t="str">
        <f t="shared" si="26"/>
        <v>35-39</v>
      </c>
      <c r="H261">
        <f>'Pob x Genero'!DS18</f>
        <v>230</v>
      </c>
      <c r="I261">
        <v>1683</v>
      </c>
    </row>
    <row r="262" spans="1:9" x14ac:dyDescent="0.25">
      <c r="A262" s="220" t="s">
        <v>46</v>
      </c>
      <c r="B262" s="220" t="s">
        <v>45</v>
      </c>
      <c r="C262" s="220" t="s">
        <v>45</v>
      </c>
      <c r="D262" s="220" t="s">
        <v>47</v>
      </c>
      <c r="E262" s="220" t="s">
        <v>48</v>
      </c>
      <c r="F262" t="s">
        <v>100</v>
      </c>
      <c r="G262" t="str">
        <f>'Pob x Genero'!DT7</f>
        <v>40-44</v>
      </c>
      <c r="H262">
        <f>'Pob x Genero'!DT9</f>
        <v>368</v>
      </c>
      <c r="I262">
        <v>1674</v>
      </c>
    </row>
    <row r="263" spans="1:9" x14ac:dyDescent="0.25">
      <c r="A263" s="220" t="s">
        <v>49</v>
      </c>
      <c r="B263" s="220" t="s">
        <v>45</v>
      </c>
      <c r="C263" s="220" t="s">
        <v>45</v>
      </c>
      <c r="D263" s="220" t="s">
        <v>47</v>
      </c>
      <c r="E263" s="220" t="s">
        <v>50</v>
      </c>
      <c r="F263" t="s">
        <v>100</v>
      </c>
      <c r="G263" t="str">
        <f t="shared" ref="G263:G271" si="27">G262</f>
        <v>40-44</v>
      </c>
      <c r="H263">
        <f>'Pob x Genero'!DT10</f>
        <v>87</v>
      </c>
      <c r="I263">
        <v>1675</v>
      </c>
    </row>
    <row r="264" spans="1:9" x14ac:dyDescent="0.25">
      <c r="A264" s="220" t="s">
        <v>51</v>
      </c>
      <c r="B264" s="220" t="s">
        <v>45</v>
      </c>
      <c r="C264" s="220" t="s">
        <v>45</v>
      </c>
      <c r="D264" s="220" t="s">
        <v>47</v>
      </c>
      <c r="E264" s="220" t="s">
        <v>52</v>
      </c>
      <c r="F264" t="s">
        <v>100</v>
      </c>
      <c r="G264" t="str">
        <f t="shared" si="27"/>
        <v>40-44</v>
      </c>
      <c r="H264">
        <f>'Pob x Genero'!DT11</f>
        <v>292</v>
      </c>
      <c r="I264">
        <v>1676</v>
      </c>
    </row>
    <row r="265" spans="1:9" x14ac:dyDescent="0.25">
      <c r="A265" s="220" t="s">
        <v>53</v>
      </c>
      <c r="B265" s="220" t="s">
        <v>45</v>
      </c>
      <c r="C265" s="220" t="s">
        <v>45</v>
      </c>
      <c r="D265" s="220" t="s">
        <v>47</v>
      </c>
      <c r="E265" s="220" t="s">
        <v>54</v>
      </c>
      <c r="F265" t="s">
        <v>100</v>
      </c>
      <c r="G265" t="str">
        <f t="shared" si="27"/>
        <v>40-44</v>
      </c>
      <c r="H265">
        <f>'Pob x Genero'!DT16</f>
        <v>139</v>
      </c>
      <c r="I265">
        <v>1677</v>
      </c>
    </row>
    <row r="266" spans="1:9" x14ac:dyDescent="0.25">
      <c r="A266" s="220" t="s">
        <v>55</v>
      </c>
      <c r="B266" s="220" t="s">
        <v>45</v>
      </c>
      <c r="C266" s="220" t="s">
        <v>45</v>
      </c>
      <c r="D266" s="220" t="s">
        <v>47</v>
      </c>
      <c r="E266" s="220" t="s">
        <v>56</v>
      </c>
      <c r="F266" t="s">
        <v>100</v>
      </c>
      <c r="G266" t="str">
        <f t="shared" si="27"/>
        <v>40-44</v>
      </c>
      <c r="H266">
        <f>'Pob x Genero'!DT12</f>
        <v>120</v>
      </c>
      <c r="I266">
        <v>1678</v>
      </c>
    </row>
    <row r="267" spans="1:9" x14ac:dyDescent="0.25">
      <c r="A267" s="220" t="s">
        <v>57</v>
      </c>
      <c r="B267" s="220" t="s">
        <v>45</v>
      </c>
      <c r="C267" s="220" t="s">
        <v>45</v>
      </c>
      <c r="D267" s="220" t="s">
        <v>47</v>
      </c>
      <c r="E267" s="220" t="s">
        <v>58</v>
      </c>
      <c r="F267" t="s">
        <v>100</v>
      </c>
      <c r="G267" t="str">
        <f t="shared" si="27"/>
        <v>40-44</v>
      </c>
      <c r="H267">
        <f>'Pob x Genero'!DT17</f>
        <v>300</v>
      </c>
      <c r="I267">
        <v>1679</v>
      </c>
    </row>
    <row r="268" spans="1:9" x14ac:dyDescent="0.25">
      <c r="A268" s="220" t="s">
        <v>59</v>
      </c>
      <c r="B268" s="220" t="s">
        <v>45</v>
      </c>
      <c r="C268" s="220" t="s">
        <v>45</v>
      </c>
      <c r="D268" s="220" t="s">
        <v>47</v>
      </c>
      <c r="E268" s="220" t="s">
        <v>60</v>
      </c>
      <c r="F268" t="s">
        <v>100</v>
      </c>
      <c r="G268" t="str">
        <f t="shared" si="27"/>
        <v>40-44</v>
      </c>
      <c r="H268">
        <f>'Pob x Genero'!DT13</f>
        <v>271</v>
      </c>
      <c r="I268">
        <v>1680</v>
      </c>
    </row>
    <row r="269" spans="1:9" x14ac:dyDescent="0.25">
      <c r="A269" s="220" t="s">
        <v>61</v>
      </c>
      <c r="B269" s="220" t="s">
        <v>45</v>
      </c>
      <c r="C269" s="220" t="s">
        <v>45</v>
      </c>
      <c r="D269" s="220" t="s">
        <v>47</v>
      </c>
      <c r="E269" s="220" t="s">
        <v>62</v>
      </c>
      <c r="F269" t="s">
        <v>100</v>
      </c>
      <c r="G269" t="str">
        <f t="shared" si="27"/>
        <v>40-44</v>
      </c>
      <c r="H269">
        <f>'Pob x Genero'!DT14</f>
        <v>186</v>
      </c>
      <c r="I269">
        <v>1681</v>
      </c>
    </row>
    <row r="270" spans="1:9" x14ac:dyDescent="0.25">
      <c r="A270" s="220" t="s">
        <v>63</v>
      </c>
      <c r="B270" s="220" t="s">
        <v>45</v>
      </c>
      <c r="C270" s="220" t="s">
        <v>45</v>
      </c>
      <c r="D270" s="220" t="s">
        <v>47</v>
      </c>
      <c r="E270" s="220" t="s">
        <v>64</v>
      </c>
      <c r="F270" t="s">
        <v>100</v>
      </c>
      <c r="G270" t="str">
        <f t="shared" si="27"/>
        <v>40-44</v>
      </c>
      <c r="H270">
        <f>'Pob x Genero'!DT15</f>
        <v>323</v>
      </c>
      <c r="I270">
        <v>1682</v>
      </c>
    </row>
    <row r="271" spans="1:9" x14ac:dyDescent="0.25">
      <c r="A271" s="220" t="s">
        <v>65</v>
      </c>
      <c r="B271" s="220" t="s">
        <v>45</v>
      </c>
      <c r="C271" s="220" t="s">
        <v>45</v>
      </c>
      <c r="D271" s="220" t="s">
        <v>47</v>
      </c>
      <c r="E271" s="220" t="s">
        <v>66</v>
      </c>
      <c r="F271" t="s">
        <v>100</v>
      </c>
      <c r="G271" t="str">
        <f t="shared" si="27"/>
        <v>40-44</v>
      </c>
      <c r="H271">
        <f>'Pob x Genero'!DT18</f>
        <v>214</v>
      </c>
      <c r="I271">
        <v>1683</v>
      </c>
    </row>
    <row r="272" spans="1:9" x14ac:dyDescent="0.25">
      <c r="A272" s="220" t="s">
        <v>46</v>
      </c>
      <c r="B272" s="220" t="s">
        <v>45</v>
      </c>
      <c r="C272" s="220" t="s">
        <v>45</v>
      </c>
      <c r="D272" s="220" t="s">
        <v>47</v>
      </c>
      <c r="E272" s="220" t="s">
        <v>48</v>
      </c>
      <c r="F272" t="s">
        <v>100</v>
      </c>
      <c r="G272" t="str">
        <f>'Pob x Genero'!DU7</f>
        <v>45-49</v>
      </c>
      <c r="H272">
        <f>'Pob x Genero'!DU9</f>
        <v>302</v>
      </c>
      <c r="I272">
        <v>1674</v>
      </c>
    </row>
    <row r="273" spans="1:9" x14ac:dyDescent="0.25">
      <c r="A273" s="220" t="s">
        <v>49</v>
      </c>
      <c r="B273" s="220" t="s">
        <v>45</v>
      </c>
      <c r="C273" s="220" t="s">
        <v>45</v>
      </c>
      <c r="D273" s="220" t="s">
        <v>47</v>
      </c>
      <c r="E273" s="220" t="s">
        <v>50</v>
      </c>
      <c r="F273" t="s">
        <v>100</v>
      </c>
      <c r="G273" t="str">
        <f t="shared" ref="G273:G281" si="28">G272</f>
        <v>45-49</v>
      </c>
      <c r="H273">
        <f>'Pob x Genero'!DU10</f>
        <v>64</v>
      </c>
      <c r="I273">
        <v>1675</v>
      </c>
    </row>
    <row r="274" spans="1:9" x14ac:dyDescent="0.25">
      <c r="A274" s="220" t="s">
        <v>51</v>
      </c>
      <c r="B274" s="220" t="s">
        <v>45</v>
      </c>
      <c r="C274" s="220" t="s">
        <v>45</v>
      </c>
      <c r="D274" s="220" t="s">
        <v>47</v>
      </c>
      <c r="E274" s="220" t="s">
        <v>52</v>
      </c>
      <c r="F274" t="s">
        <v>100</v>
      </c>
      <c r="G274" t="str">
        <f t="shared" si="28"/>
        <v>45-49</v>
      </c>
      <c r="H274">
        <f>'Pob x Genero'!DU11</f>
        <v>256</v>
      </c>
      <c r="I274">
        <v>1676</v>
      </c>
    </row>
    <row r="275" spans="1:9" x14ac:dyDescent="0.25">
      <c r="A275" s="220" t="s">
        <v>53</v>
      </c>
      <c r="B275" s="220" t="s">
        <v>45</v>
      </c>
      <c r="C275" s="220" t="s">
        <v>45</v>
      </c>
      <c r="D275" s="220" t="s">
        <v>47</v>
      </c>
      <c r="E275" s="220" t="s">
        <v>54</v>
      </c>
      <c r="F275" t="s">
        <v>100</v>
      </c>
      <c r="G275" t="str">
        <f t="shared" si="28"/>
        <v>45-49</v>
      </c>
      <c r="H275">
        <f>'Pob x Genero'!DU16</f>
        <v>122</v>
      </c>
      <c r="I275">
        <v>1677</v>
      </c>
    </row>
    <row r="276" spans="1:9" x14ac:dyDescent="0.25">
      <c r="A276" s="220" t="s">
        <v>55</v>
      </c>
      <c r="B276" s="220" t="s">
        <v>45</v>
      </c>
      <c r="C276" s="220" t="s">
        <v>45</v>
      </c>
      <c r="D276" s="220" t="s">
        <v>47</v>
      </c>
      <c r="E276" s="220" t="s">
        <v>56</v>
      </c>
      <c r="F276" t="s">
        <v>100</v>
      </c>
      <c r="G276" t="str">
        <f t="shared" si="28"/>
        <v>45-49</v>
      </c>
      <c r="H276">
        <f>'Pob x Genero'!DU12</f>
        <v>123</v>
      </c>
      <c r="I276">
        <v>1678</v>
      </c>
    </row>
    <row r="277" spans="1:9" x14ac:dyDescent="0.25">
      <c r="A277" s="220" t="s">
        <v>57</v>
      </c>
      <c r="B277" s="220" t="s">
        <v>45</v>
      </c>
      <c r="C277" s="220" t="s">
        <v>45</v>
      </c>
      <c r="D277" s="220" t="s">
        <v>47</v>
      </c>
      <c r="E277" s="220" t="s">
        <v>58</v>
      </c>
      <c r="F277" t="s">
        <v>100</v>
      </c>
      <c r="G277" t="str">
        <f t="shared" si="28"/>
        <v>45-49</v>
      </c>
      <c r="H277">
        <f>'Pob x Genero'!DU17</f>
        <v>243</v>
      </c>
      <c r="I277">
        <v>1679</v>
      </c>
    </row>
    <row r="278" spans="1:9" x14ac:dyDescent="0.25">
      <c r="A278" s="220" t="s">
        <v>59</v>
      </c>
      <c r="B278" s="220" t="s">
        <v>45</v>
      </c>
      <c r="C278" s="220" t="s">
        <v>45</v>
      </c>
      <c r="D278" s="220" t="s">
        <v>47</v>
      </c>
      <c r="E278" s="220" t="s">
        <v>60</v>
      </c>
      <c r="F278" t="s">
        <v>100</v>
      </c>
      <c r="G278" t="str">
        <f t="shared" si="28"/>
        <v>45-49</v>
      </c>
      <c r="H278">
        <f>'Pob x Genero'!DU13</f>
        <v>230</v>
      </c>
      <c r="I278">
        <v>1680</v>
      </c>
    </row>
    <row r="279" spans="1:9" x14ac:dyDescent="0.25">
      <c r="A279" s="220" t="s">
        <v>61</v>
      </c>
      <c r="B279" s="220" t="s">
        <v>45</v>
      </c>
      <c r="C279" s="220" t="s">
        <v>45</v>
      </c>
      <c r="D279" s="220" t="s">
        <v>47</v>
      </c>
      <c r="E279" s="220" t="s">
        <v>62</v>
      </c>
      <c r="F279" t="s">
        <v>100</v>
      </c>
      <c r="G279" t="str">
        <f t="shared" si="28"/>
        <v>45-49</v>
      </c>
      <c r="H279">
        <f>'Pob x Genero'!DU14</f>
        <v>132</v>
      </c>
      <c r="I279">
        <v>1681</v>
      </c>
    </row>
    <row r="280" spans="1:9" x14ac:dyDescent="0.25">
      <c r="A280" s="220" t="s">
        <v>63</v>
      </c>
      <c r="B280" s="220" t="s">
        <v>45</v>
      </c>
      <c r="C280" s="220" t="s">
        <v>45</v>
      </c>
      <c r="D280" s="220" t="s">
        <v>47</v>
      </c>
      <c r="E280" s="220" t="s">
        <v>64</v>
      </c>
      <c r="F280" t="s">
        <v>100</v>
      </c>
      <c r="G280" t="str">
        <f t="shared" si="28"/>
        <v>45-49</v>
      </c>
      <c r="H280">
        <f>'Pob x Genero'!DU15</f>
        <v>269</v>
      </c>
      <c r="I280">
        <v>1682</v>
      </c>
    </row>
    <row r="281" spans="1:9" x14ac:dyDescent="0.25">
      <c r="A281" s="220" t="s">
        <v>65</v>
      </c>
      <c r="B281" s="220" t="s">
        <v>45</v>
      </c>
      <c r="C281" s="220" t="s">
        <v>45</v>
      </c>
      <c r="D281" s="220" t="s">
        <v>47</v>
      </c>
      <c r="E281" s="220" t="s">
        <v>66</v>
      </c>
      <c r="F281" t="s">
        <v>100</v>
      </c>
      <c r="G281" t="str">
        <f t="shared" si="28"/>
        <v>45-49</v>
      </c>
      <c r="H281">
        <f>'Pob x Genero'!DU18</f>
        <v>156</v>
      </c>
      <c r="I281">
        <v>1683</v>
      </c>
    </row>
    <row r="282" spans="1:9" x14ac:dyDescent="0.25">
      <c r="A282" s="220" t="s">
        <v>46</v>
      </c>
      <c r="B282" s="220" t="s">
        <v>45</v>
      </c>
      <c r="C282" s="220" t="s">
        <v>45</v>
      </c>
      <c r="D282" s="220" t="s">
        <v>47</v>
      </c>
      <c r="E282" s="220" t="s">
        <v>48</v>
      </c>
      <c r="F282" t="s">
        <v>100</v>
      </c>
      <c r="G282" t="str">
        <f>'Pob x Genero'!DV7</f>
        <v>50-54</v>
      </c>
      <c r="H282">
        <f>'Pob x Genero'!DV9</f>
        <v>265</v>
      </c>
      <c r="I282">
        <v>1674</v>
      </c>
    </row>
    <row r="283" spans="1:9" x14ac:dyDescent="0.25">
      <c r="A283" s="220" t="s">
        <v>49</v>
      </c>
      <c r="B283" s="220" t="s">
        <v>45</v>
      </c>
      <c r="C283" s="220" t="s">
        <v>45</v>
      </c>
      <c r="D283" s="220" t="s">
        <v>47</v>
      </c>
      <c r="E283" s="220" t="s">
        <v>50</v>
      </c>
      <c r="F283" t="s">
        <v>100</v>
      </c>
      <c r="G283" t="str">
        <f t="shared" ref="G283:G291" si="29">G282</f>
        <v>50-54</v>
      </c>
      <c r="H283">
        <f>'Pob x Genero'!DV10</f>
        <v>75</v>
      </c>
      <c r="I283">
        <v>1675</v>
      </c>
    </row>
    <row r="284" spans="1:9" x14ac:dyDescent="0.25">
      <c r="A284" s="220" t="s">
        <v>51</v>
      </c>
      <c r="B284" s="220" t="s">
        <v>45</v>
      </c>
      <c r="C284" s="220" t="s">
        <v>45</v>
      </c>
      <c r="D284" s="220" t="s">
        <v>47</v>
      </c>
      <c r="E284" s="220" t="s">
        <v>52</v>
      </c>
      <c r="F284" t="s">
        <v>100</v>
      </c>
      <c r="G284" t="str">
        <f t="shared" si="29"/>
        <v>50-54</v>
      </c>
      <c r="H284">
        <f>'Pob x Genero'!DV11</f>
        <v>235</v>
      </c>
      <c r="I284">
        <v>1676</v>
      </c>
    </row>
    <row r="285" spans="1:9" x14ac:dyDescent="0.25">
      <c r="A285" s="220" t="s">
        <v>53</v>
      </c>
      <c r="B285" s="220" t="s">
        <v>45</v>
      </c>
      <c r="C285" s="220" t="s">
        <v>45</v>
      </c>
      <c r="D285" s="220" t="s">
        <v>47</v>
      </c>
      <c r="E285" s="220" t="s">
        <v>54</v>
      </c>
      <c r="F285" t="s">
        <v>100</v>
      </c>
      <c r="G285" t="str">
        <f t="shared" si="29"/>
        <v>50-54</v>
      </c>
      <c r="H285">
        <f>'Pob x Genero'!DV16</f>
        <v>110</v>
      </c>
      <c r="I285">
        <v>1677</v>
      </c>
    </row>
    <row r="286" spans="1:9" x14ac:dyDescent="0.25">
      <c r="A286" s="220" t="s">
        <v>55</v>
      </c>
      <c r="B286" s="220" t="s">
        <v>45</v>
      </c>
      <c r="C286" s="220" t="s">
        <v>45</v>
      </c>
      <c r="D286" s="220" t="s">
        <v>47</v>
      </c>
      <c r="E286" s="220" t="s">
        <v>56</v>
      </c>
      <c r="F286" t="s">
        <v>100</v>
      </c>
      <c r="G286" t="str">
        <f t="shared" si="29"/>
        <v>50-54</v>
      </c>
      <c r="H286">
        <f>'Pob x Genero'!DV12</f>
        <v>82</v>
      </c>
      <c r="I286">
        <v>1678</v>
      </c>
    </row>
    <row r="287" spans="1:9" x14ac:dyDescent="0.25">
      <c r="A287" s="220" t="s">
        <v>57</v>
      </c>
      <c r="B287" s="220" t="s">
        <v>45</v>
      </c>
      <c r="C287" s="220" t="s">
        <v>45</v>
      </c>
      <c r="D287" s="220" t="s">
        <v>47</v>
      </c>
      <c r="E287" s="220" t="s">
        <v>58</v>
      </c>
      <c r="F287" t="s">
        <v>100</v>
      </c>
      <c r="G287" t="str">
        <f t="shared" si="29"/>
        <v>50-54</v>
      </c>
      <c r="H287">
        <f>'Pob x Genero'!DV17</f>
        <v>226</v>
      </c>
      <c r="I287">
        <v>1679</v>
      </c>
    </row>
    <row r="288" spans="1:9" x14ac:dyDescent="0.25">
      <c r="A288" s="220" t="s">
        <v>59</v>
      </c>
      <c r="B288" s="220" t="s">
        <v>45</v>
      </c>
      <c r="C288" s="220" t="s">
        <v>45</v>
      </c>
      <c r="D288" s="220" t="s">
        <v>47</v>
      </c>
      <c r="E288" s="220" t="s">
        <v>60</v>
      </c>
      <c r="F288" t="s">
        <v>100</v>
      </c>
      <c r="G288" t="str">
        <f t="shared" si="29"/>
        <v>50-54</v>
      </c>
      <c r="H288">
        <f>'Pob x Genero'!DV13</f>
        <v>207</v>
      </c>
      <c r="I288">
        <v>1680</v>
      </c>
    </row>
    <row r="289" spans="1:9" x14ac:dyDescent="0.25">
      <c r="A289" s="220" t="s">
        <v>61</v>
      </c>
      <c r="B289" s="220" t="s">
        <v>45</v>
      </c>
      <c r="C289" s="220" t="s">
        <v>45</v>
      </c>
      <c r="D289" s="220" t="s">
        <v>47</v>
      </c>
      <c r="E289" s="220" t="s">
        <v>62</v>
      </c>
      <c r="F289" t="s">
        <v>100</v>
      </c>
      <c r="G289" t="str">
        <f t="shared" si="29"/>
        <v>50-54</v>
      </c>
      <c r="H289">
        <f>'Pob x Genero'!DV14</f>
        <v>147</v>
      </c>
      <c r="I289">
        <v>1681</v>
      </c>
    </row>
    <row r="290" spans="1:9" x14ac:dyDescent="0.25">
      <c r="A290" s="220" t="s">
        <v>63</v>
      </c>
      <c r="B290" s="220" t="s">
        <v>45</v>
      </c>
      <c r="C290" s="220" t="s">
        <v>45</v>
      </c>
      <c r="D290" s="220" t="s">
        <v>47</v>
      </c>
      <c r="E290" s="220" t="s">
        <v>64</v>
      </c>
      <c r="F290" t="s">
        <v>100</v>
      </c>
      <c r="G290" t="str">
        <f t="shared" si="29"/>
        <v>50-54</v>
      </c>
      <c r="H290">
        <f>'Pob x Genero'!DV15</f>
        <v>229</v>
      </c>
      <c r="I290">
        <v>1682</v>
      </c>
    </row>
    <row r="291" spans="1:9" x14ac:dyDescent="0.25">
      <c r="A291" s="220" t="s">
        <v>65</v>
      </c>
      <c r="B291" s="220" t="s">
        <v>45</v>
      </c>
      <c r="C291" s="220" t="s">
        <v>45</v>
      </c>
      <c r="D291" s="220" t="s">
        <v>47</v>
      </c>
      <c r="E291" s="220" t="s">
        <v>66</v>
      </c>
      <c r="F291" t="s">
        <v>100</v>
      </c>
      <c r="G291" t="str">
        <f t="shared" si="29"/>
        <v>50-54</v>
      </c>
      <c r="H291">
        <f>'Pob x Genero'!DV18</f>
        <v>159</v>
      </c>
      <c r="I291">
        <v>1683</v>
      </c>
    </row>
    <row r="292" spans="1:9" x14ac:dyDescent="0.25">
      <c r="A292" s="220" t="s">
        <v>46</v>
      </c>
      <c r="B292" s="220" t="s">
        <v>45</v>
      </c>
      <c r="C292" s="220" t="s">
        <v>45</v>
      </c>
      <c r="D292" s="220" t="s">
        <v>47</v>
      </c>
      <c r="E292" s="220" t="s">
        <v>48</v>
      </c>
      <c r="F292" t="s">
        <v>100</v>
      </c>
      <c r="G292" t="str">
        <f>'Pob x Genero'!DW7</f>
        <v>55-59</v>
      </c>
      <c r="H292">
        <f>'Pob x Genero'!DW9</f>
        <v>266</v>
      </c>
      <c r="I292">
        <v>1674</v>
      </c>
    </row>
    <row r="293" spans="1:9" x14ac:dyDescent="0.25">
      <c r="A293" s="220" t="s">
        <v>49</v>
      </c>
      <c r="B293" s="220" t="s">
        <v>45</v>
      </c>
      <c r="C293" s="220" t="s">
        <v>45</v>
      </c>
      <c r="D293" s="220" t="s">
        <v>47</v>
      </c>
      <c r="E293" s="220" t="s">
        <v>50</v>
      </c>
      <c r="F293" t="s">
        <v>100</v>
      </c>
      <c r="G293" t="str">
        <f t="shared" ref="G293:G301" si="30">G292</f>
        <v>55-59</v>
      </c>
      <c r="H293">
        <f>'Pob x Genero'!DW10</f>
        <v>56</v>
      </c>
      <c r="I293">
        <v>1675</v>
      </c>
    </row>
    <row r="294" spans="1:9" x14ac:dyDescent="0.25">
      <c r="A294" s="220" t="s">
        <v>51</v>
      </c>
      <c r="B294" s="220" t="s">
        <v>45</v>
      </c>
      <c r="C294" s="220" t="s">
        <v>45</v>
      </c>
      <c r="D294" s="220" t="s">
        <v>47</v>
      </c>
      <c r="E294" s="220" t="s">
        <v>52</v>
      </c>
      <c r="F294" t="s">
        <v>100</v>
      </c>
      <c r="G294" t="str">
        <f t="shared" si="30"/>
        <v>55-59</v>
      </c>
      <c r="H294">
        <f>'Pob x Genero'!DW11</f>
        <v>198</v>
      </c>
      <c r="I294">
        <v>1676</v>
      </c>
    </row>
    <row r="295" spans="1:9" x14ac:dyDescent="0.25">
      <c r="A295" s="220" t="s">
        <v>53</v>
      </c>
      <c r="B295" s="220" t="s">
        <v>45</v>
      </c>
      <c r="C295" s="220" t="s">
        <v>45</v>
      </c>
      <c r="D295" s="220" t="s">
        <v>47</v>
      </c>
      <c r="E295" s="220" t="s">
        <v>54</v>
      </c>
      <c r="F295" t="s">
        <v>100</v>
      </c>
      <c r="G295" t="str">
        <f t="shared" si="30"/>
        <v>55-59</v>
      </c>
      <c r="H295">
        <f>'Pob x Genero'!DW16</f>
        <v>103</v>
      </c>
      <c r="I295">
        <v>1677</v>
      </c>
    </row>
    <row r="296" spans="1:9" x14ac:dyDescent="0.25">
      <c r="A296" s="220" t="s">
        <v>55</v>
      </c>
      <c r="B296" s="220" t="s">
        <v>45</v>
      </c>
      <c r="C296" s="220" t="s">
        <v>45</v>
      </c>
      <c r="D296" s="220" t="s">
        <v>47</v>
      </c>
      <c r="E296" s="220" t="s">
        <v>56</v>
      </c>
      <c r="F296" t="s">
        <v>100</v>
      </c>
      <c r="G296" t="str">
        <f t="shared" si="30"/>
        <v>55-59</v>
      </c>
      <c r="H296">
        <f>'Pob x Genero'!DW12</f>
        <v>86</v>
      </c>
      <c r="I296">
        <v>1678</v>
      </c>
    </row>
    <row r="297" spans="1:9" x14ac:dyDescent="0.25">
      <c r="A297" s="220" t="s">
        <v>57</v>
      </c>
      <c r="B297" s="220" t="s">
        <v>45</v>
      </c>
      <c r="C297" s="220" t="s">
        <v>45</v>
      </c>
      <c r="D297" s="220" t="s">
        <v>47</v>
      </c>
      <c r="E297" s="220" t="s">
        <v>58</v>
      </c>
      <c r="F297" t="s">
        <v>100</v>
      </c>
      <c r="G297" t="str">
        <f t="shared" si="30"/>
        <v>55-59</v>
      </c>
      <c r="H297">
        <f>'Pob x Genero'!DW17</f>
        <v>160</v>
      </c>
      <c r="I297">
        <v>1679</v>
      </c>
    </row>
    <row r="298" spans="1:9" x14ac:dyDescent="0.25">
      <c r="A298" s="220" t="s">
        <v>59</v>
      </c>
      <c r="B298" s="220" t="s">
        <v>45</v>
      </c>
      <c r="C298" s="220" t="s">
        <v>45</v>
      </c>
      <c r="D298" s="220" t="s">
        <v>47</v>
      </c>
      <c r="E298" s="220" t="s">
        <v>60</v>
      </c>
      <c r="F298" t="s">
        <v>100</v>
      </c>
      <c r="G298" t="str">
        <f t="shared" si="30"/>
        <v>55-59</v>
      </c>
      <c r="H298">
        <f>'Pob x Genero'!DW13</f>
        <v>152</v>
      </c>
      <c r="I298">
        <v>1680</v>
      </c>
    </row>
    <row r="299" spans="1:9" x14ac:dyDescent="0.25">
      <c r="A299" s="220" t="s">
        <v>61</v>
      </c>
      <c r="B299" s="220" t="s">
        <v>45</v>
      </c>
      <c r="C299" s="220" t="s">
        <v>45</v>
      </c>
      <c r="D299" s="220" t="s">
        <v>47</v>
      </c>
      <c r="E299" s="220" t="s">
        <v>62</v>
      </c>
      <c r="F299" t="s">
        <v>100</v>
      </c>
      <c r="G299" t="str">
        <f t="shared" si="30"/>
        <v>55-59</v>
      </c>
      <c r="H299">
        <f>'Pob x Genero'!DW14</f>
        <v>106</v>
      </c>
      <c r="I299">
        <v>1681</v>
      </c>
    </row>
    <row r="300" spans="1:9" x14ac:dyDescent="0.25">
      <c r="A300" s="220" t="s">
        <v>63</v>
      </c>
      <c r="B300" s="220" t="s">
        <v>45</v>
      </c>
      <c r="C300" s="220" t="s">
        <v>45</v>
      </c>
      <c r="D300" s="220" t="s">
        <v>47</v>
      </c>
      <c r="E300" s="220" t="s">
        <v>64</v>
      </c>
      <c r="F300" t="s">
        <v>100</v>
      </c>
      <c r="G300" t="str">
        <f t="shared" si="30"/>
        <v>55-59</v>
      </c>
      <c r="H300">
        <f>'Pob x Genero'!DW15</f>
        <v>177</v>
      </c>
      <c r="I300">
        <v>1682</v>
      </c>
    </row>
    <row r="301" spans="1:9" x14ac:dyDescent="0.25">
      <c r="A301" s="220" t="s">
        <v>65</v>
      </c>
      <c r="B301" s="220" t="s">
        <v>45</v>
      </c>
      <c r="C301" s="220" t="s">
        <v>45</v>
      </c>
      <c r="D301" s="220" t="s">
        <v>47</v>
      </c>
      <c r="E301" s="220" t="s">
        <v>66</v>
      </c>
      <c r="F301" t="s">
        <v>100</v>
      </c>
      <c r="G301" t="str">
        <f t="shared" si="30"/>
        <v>55-59</v>
      </c>
      <c r="H301">
        <f>'Pob x Genero'!DW18</f>
        <v>131</v>
      </c>
      <c r="I301">
        <v>1683</v>
      </c>
    </row>
    <row r="302" spans="1:9" x14ac:dyDescent="0.25">
      <c r="A302" s="220" t="s">
        <v>46</v>
      </c>
      <c r="B302" s="220" t="s">
        <v>45</v>
      </c>
      <c r="C302" s="220" t="s">
        <v>45</v>
      </c>
      <c r="D302" s="220" t="s">
        <v>47</v>
      </c>
      <c r="E302" s="220" t="s">
        <v>48</v>
      </c>
      <c r="F302" t="s">
        <v>100</v>
      </c>
      <c r="G302" t="str">
        <f>'Pob x Genero'!DX7</f>
        <v>60-64</v>
      </c>
      <c r="H302">
        <f>'Pob x Genero'!DX9</f>
        <v>184</v>
      </c>
      <c r="I302">
        <v>1674</v>
      </c>
    </row>
    <row r="303" spans="1:9" x14ac:dyDescent="0.25">
      <c r="A303" s="220" t="s">
        <v>49</v>
      </c>
      <c r="B303" s="220" t="s">
        <v>45</v>
      </c>
      <c r="C303" s="220" t="s">
        <v>45</v>
      </c>
      <c r="D303" s="220" t="s">
        <v>47</v>
      </c>
      <c r="E303" s="220" t="s">
        <v>50</v>
      </c>
      <c r="F303" t="s">
        <v>100</v>
      </c>
      <c r="G303" t="str">
        <f t="shared" ref="G303:G311" si="31">G302</f>
        <v>60-64</v>
      </c>
      <c r="H303">
        <f>'Pob x Genero'!DX10</f>
        <v>51</v>
      </c>
      <c r="I303">
        <v>1675</v>
      </c>
    </row>
    <row r="304" spans="1:9" x14ac:dyDescent="0.25">
      <c r="A304" s="220" t="s">
        <v>51</v>
      </c>
      <c r="B304" s="220" t="s">
        <v>45</v>
      </c>
      <c r="C304" s="220" t="s">
        <v>45</v>
      </c>
      <c r="D304" s="220" t="s">
        <v>47</v>
      </c>
      <c r="E304" s="220" t="s">
        <v>52</v>
      </c>
      <c r="F304" t="s">
        <v>100</v>
      </c>
      <c r="G304" t="str">
        <f t="shared" si="31"/>
        <v>60-64</v>
      </c>
      <c r="H304">
        <f>'Pob x Genero'!DX11</f>
        <v>143</v>
      </c>
      <c r="I304">
        <v>1676</v>
      </c>
    </row>
    <row r="305" spans="1:9" x14ac:dyDescent="0.25">
      <c r="A305" s="220" t="s">
        <v>53</v>
      </c>
      <c r="B305" s="220" t="s">
        <v>45</v>
      </c>
      <c r="C305" s="220" t="s">
        <v>45</v>
      </c>
      <c r="D305" s="220" t="s">
        <v>47</v>
      </c>
      <c r="E305" s="220" t="s">
        <v>54</v>
      </c>
      <c r="F305" t="s">
        <v>100</v>
      </c>
      <c r="G305" t="str">
        <f t="shared" si="31"/>
        <v>60-64</v>
      </c>
      <c r="H305">
        <f>'Pob x Genero'!DX16</f>
        <v>91</v>
      </c>
      <c r="I305">
        <v>1677</v>
      </c>
    </row>
    <row r="306" spans="1:9" x14ac:dyDescent="0.25">
      <c r="A306" s="220" t="s">
        <v>55</v>
      </c>
      <c r="B306" s="220" t="s">
        <v>45</v>
      </c>
      <c r="C306" s="220" t="s">
        <v>45</v>
      </c>
      <c r="D306" s="220" t="s">
        <v>47</v>
      </c>
      <c r="E306" s="220" t="s">
        <v>56</v>
      </c>
      <c r="F306" t="s">
        <v>100</v>
      </c>
      <c r="G306" t="str">
        <f t="shared" si="31"/>
        <v>60-64</v>
      </c>
      <c r="H306">
        <f>'Pob x Genero'!DX12</f>
        <v>69</v>
      </c>
      <c r="I306">
        <v>1678</v>
      </c>
    </row>
    <row r="307" spans="1:9" x14ac:dyDescent="0.25">
      <c r="A307" s="220" t="s">
        <v>57</v>
      </c>
      <c r="B307" s="220" t="s">
        <v>45</v>
      </c>
      <c r="C307" s="220" t="s">
        <v>45</v>
      </c>
      <c r="D307" s="220" t="s">
        <v>47</v>
      </c>
      <c r="E307" s="220" t="s">
        <v>58</v>
      </c>
      <c r="F307" t="s">
        <v>100</v>
      </c>
      <c r="G307" t="str">
        <f t="shared" si="31"/>
        <v>60-64</v>
      </c>
      <c r="H307">
        <f>'Pob x Genero'!DX17</f>
        <v>135</v>
      </c>
      <c r="I307">
        <v>1679</v>
      </c>
    </row>
    <row r="308" spans="1:9" x14ac:dyDescent="0.25">
      <c r="A308" s="220" t="s">
        <v>59</v>
      </c>
      <c r="B308" s="220" t="s">
        <v>45</v>
      </c>
      <c r="C308" s="220" t="s">
        <v>45</v>
      </c>
      <c r="D308" s="220" t="s">
        <v>47</v>
      </c>
      <c r="E308" s="220" t="s">
        <v>60</v>
      </c>
      <c r="F308" t="s">
        <v>100</v>
      </c>
      <c r="G308" t="str">
        <f t="shared" si="31"/>
        <v>60-64</v>
      </c>
      <c r="H308">
        <f>'Pob x Genero'!DX13</f>
        <v>111</v>
      </c>
      <c r="I308">
        <v>1680</v>
      </c>
    </row>
    <row r="309" spans="1:9" x14ac:dyDescent="0.25">
      <c r="A309" s="220" t="s">
        <v>61</v>
      </c>
      <c r="B309" s="220" t="s">
        <v>45</v>
      </c>
      <c r="C309" s="220" t="s">
        <v>45</v>
      </c>
      <c r="D309" s="220" t="s">
        <v>47</v>
      </c>
      <c r="E309" s="220" t="s">
        <v>62</v>
      </c>
      <c r="F309" t="s">
        <v>100</v>
      </c>
      <c r="G309" t="str">
        <f t="shared" si="31"/>
        <v>60-64</v>
      </c>
      <c r="H309">
        <f>'Pob x Genero'!DX14</f>
        <v>67</v>
      </c>
      <c r="I309">
        <v>1681</v>
      </c>
    </row>
    <row r="310" spans="1:9" x14ac:dyDescent="0.25">
      <c r="A310" s="220" t="s">
        <v>63</v>
      </c>
      <c r="B310" s="220" t="s">
        <v>45</v>
      </c>
      <c r="C310" s="220" t="s">
        <v>45</v>
      </c>
      <c r="D310" s="220" t="s">
        <v>47</v>
      </c>
      <c r="E310" s="220" t="s">
        <v>64</v>
      </c>
      <c r="F310" t="s">
        <v>100</v>
      </c>
      <c r="G310" t="str">
        <f t="shared" si="31"/>
        <v>60-64</v>
      </c>
      <c r="H310">
        <f>'Pob x Genero'!DX15</f>
        <v>129</v>
      </c>
      <c r="I310">
        <v>1682</v>
      </c>
    </row>
    <row r="311" spans="1:9" x14ac:dyDescent="0.25">
      <c r="A311" s="220" t="s">
        <v>65</v>
      </c>
      <c r="B311" s="220" t="s">
        <v>45</v>
      </c>
      <c r="C311" s="220" t="s">
        <v>45</v>
      </c>
      <c r="D311" s="220" t="s">
        <v>47</v>
      </c>
      <c r="E311" s="220" t="s">
        <v>66</v>
      </c>
      <c r="F311" t="s">
        <v>100</v>
      </c>
      <c r="G311" t="str">
        <f t="shared" si="31"/>
        <v>60-64</v>
      </c>
      <c r="H311">
        <f>'Pob x Genero'!DX18</f>
        <v>149</v>
      </c>
      <c r="I311">
        <v>1683</v>
      </c>
    </row>
    <row r="312" spans="1:9" x14ac:dyDescent="0.25">
      <c r="A312" s="220" t="s">
        <v>46</v>
      </c>
      <c r="B312" s="220" t="s">
        <v>45</v>
      </c>
      <c r="C312" s="220" t="s">
        <v>45</v>
      </c>
      <c r="D312" s="220" t="s">
        <v>47</v>
      </c>
      <c r="E312" s="220" t="s">
        <v>48</v>
      </c>
      <c r="F312" t="s">
        <v>100</v>
      </c>
      <c r="G312" t="str">
        <f>'Pob x Genero'!DY7</f>
        <v>65-69</v>
      </c>
      <c r="H312">
        <f>'Pob x Genero'!DY9</f>
        <v>145</v>
      </c>
      <c r="I312">
        <v>1674</v>
      </c>
    </row>
    <row r="313" spans="1:9" x14ac:dyDescent="0.25">
      <c r="A313" s="220" t="s">
        <v>49</v>
      </c>
      <c r="B313" s="220" t="s">
        <v>45</v>
      </c>
      <c r="C313" s="220" t="s">
        <v>45</v>
      </c>
      <c r="D313" s="220" t="s">
        <v>47</v>
      </c>
      <c r="E313" s="220" t="s">
        <v>50</v>
      </c>
      <c r="F313" t="s">
        <v>100</v>
      </c>
      <c r="G313" t="str">
        <f t="shared" ref="G313:G321" si="32">G312</f>
        <v>65-69</v>
      </c>
      <c r="H313">
        <f>'Pob x Genero'!DY10</f>
        <v>30</v>
      </c>
      <c r="I313">
        <v>1675</v>
      </c>
    </row>
    <row r="314" spans="1:9" x14ac:dyDescent="0.25">
      <c r="A314" s="220" t="s">
        <v>51</v>
      </c>
      <c r="B314" s="220" t="s">
        <v>45</v>
      </c>
      <c r="C314" s="220" t="s">
        <v>45</v>
      </c>
      <c r="D314" s="220" t="s">
        <v>47</v>
      </c>
      <c r="E314" s="220" t="s">
        <v>52</v>
      </c>
      <c r="F314" t="s">
        <v>100</v>
      </c>
      <c r="G314" t="str">
        <f t="shared" si="32"/>
        <v>65-69</v>
      </c>
      <c r="H314">
        <f>'Pob x Genero'!DY11</f>
        <v>107</v>
      </c>
      <c r="I314">
        <v>1676</v>
      </c>
    </row>
    <row r="315" spans="1:9" x14ac:dyDescent="0.25">
      <c r="A315" s="220" t="s">
        <v>53</v>
      </c>
      <c r="B315" s="220" t="s">
        <v>45</v>
      </c>
      <c r="C315" s="220" t="s">
        <v>45</v>
      </c>
      <c r="D315" s="220" t="s">
        <v>47</v>
      </c>
      <c r="E315" s="220" t="s">
        <v>54</v>
      </c>
      <c r="F315" t="s">
        <v>100</v>
      </c>
      <c r="G315" t="str">
        <f t="shared" si="32"/>
        <v>65-69</v>
      </c>
      <c r="H315">
        <f>'Pob x Genero'!DY16</f>
        <v>64</v>
      </c>
      <c r="I315">
        <v>1677</v>
      </c>
    </row>
    <row r="316" spans="1:9" x14ac:dyDescent="0.25">
      <c r="A316" s="220" t="s">
        <v>55</v>
      </c>
      <c r="B316" s="220" t="s">
        <v>45</v>
      </c>
      <c r="C316" s="220" t="s">
        <v>45</v>
      </c>
      <c r="D316" s="220" t="s">
        <v>47</v>
      </c>
      <c r="E316" s="220" t="s">
        <v>56</v>
      </c>
      <c r="F316" t="s">
        <v>100</v>
      </c>
      <c r="G316" t="str">
        <f t="shared" si="32"/>
        <v>65-69</v>
      </c>
      <c r="H316">
        <f>'Pob x Genero'!DY12</f>
        <v>65</v>
      </c>
      <c r="I316">
        <v>1678</v>
      </c>
    </row>
    <row r="317" spans="1:9" x14ac:dyDescent="0.25">
      <c r="A317" s="220" t="s">
        <v>57</v>
      </c>
      <c r="B317" s="220" t="s">
        <v>45</v>
      </c>
      <c r="C317" s="220" t="s">
        <v>45</v>
      </c>
      <c r="D317" s="220" t="s">
        <v>47</v>
      </c>
      <c r="E317" s="220" t="s">
        <v>58</v>
      </c>
      <c r="F317" t="s">
        <v>100</v>
      </c>
      <c r="G317" t="str">
        <f t="shared" si="32"/>
        <v>65-69</v>
      </c>
      <c r="H317">
        <f>'Pob x Genero'!DY17</f>
        <v>105</v>
      </c>
      <c r="I317">
        <v>1679</v>
      </c>
    </row>
    <row r="318" spans="1:9" x14ac:dyDescent="0.25">
      <c r="A318" s="220" t="s">
        <v>59</v>
      </c>
      <c r="B318" s="220" t="s">
        <v>45</v>
      </c>
      <c r="C318" s="220" t="s">
        <v>45</v>
      </c>
      <c r="D318" s="220" t="s">
        <v>47</v>
      </c>
      <c r="E318" s="220" t="s">
        <v>60</v>
      </c>
      <c r="F318" t="s">
        <v>100</v>
      </c>
      <c r="G318" t="str">
        <f t="shared" si="32"/>
        <v>65-69</v>
      </c>
      <c r="H318">
        <f>'Pob x Genero'!DY13</f>
        <v>117</v>
      </c>
      <c r="I318">
        <v>1680</v>
      </c>
    </row>
    <row r="319" spans="1:9" x14ac:dyDescent="0.25">
      <c r="A319" s="220" t="s">
        <v>61</v>
      </c>
      <c r="B319" s="220" t="s">
        <v>45</v>
      </c>
      <c r="C319" s="220" t="s">
        <v>45</v>
      </c>
      <c r="D319" s="220" t="s">
        <v>47</v>
      </c>
      <c r="E319" s="220" t="s">
        <v>62</v>
      </c>
      <c r="F319" t="s">
        <v>100</v>
      </c>
      <c r="G319" t="str">
        <f t="shared" si="32"/>
        <v>65-69</v>
      </c>
      <c r="H319">
        <f>'Pob x Genero'!DY14</f>
        <v>54</v>
      </c>
      <c r="I319">
        <v>1681</v>
      </c>
    </row>
    <row r="320" spans="1:9" x14ac:dyDescent="0.25">
      <c r="A320" s="220" t="s">
        <v>63</v>
      </c>
      <c r="B320" s="220" t="s">
        <v>45</v>
      </c>
      <c r="C320" s="220" t="s">
        <v>45</v>
      </c>
      <c r="D320" s="220" t="s">
        <v>47</v>
      </c>
      <c r="E320" s="220" t="s">
        <v>64</v>
      </c>
      <c r="F320" t="s">
        <v>100</v>
      </c>
      <c r="G320" t="str">
        <f t="shared" si="32"/>
        <v>65-69</v>
      </c>
      <c r="H320">
        <f>'Pob x Genero'!DY15</f>
        <v>72</v>
      </c>
      <c r="I320">
        <v>1682</v>
      </c>
    </row>
    <row r="321" spans="1:9" x14ac:dyDescent="0.25">
      <c r="A321" s="220" t="s">
        <v>65</v>
      </c>
      <c r="B321" s="220" t="s">
        <v>45</v>
      </c>
      <c r="C321" s="220" t="s">
        <v>45</v>
      </c>
      <c r="D321" s="220" t="s">
        <v>47</v>
      </c>
      <c r="E321" s="220" t="s">
        <v>66</v>
      </c>
      <c r="F321" t="s">
        <v>100</v>
      </c>
      <c r="G321" t="str">
        <f t="shared" si="32"/>
        <v>65-69</v>
      </c>
      <c r="H321">
        <f>'Pob x Genero'!DY18</f>
        <v>126</v>
      </c>
      <c r="I321">
        <v>1683</v>
      </c>
    </row>
    <row r="322" spans="1:9" x14ac:dyDescent="0.25">
      <c r="A322" s="220" t="s">
        <v>46</v>
      </c>
      <c r="B322" s="220" t="s">
        <v>45</v>
      </c>
      <c r="C322" s="220" t="s">
        <v>45</v>
      </c>
      <c r="D322" s="220" t="s">
        <v>47</v>
      </c>
      <c r="E322" s="220" t="s">
        <v>48</v>
      </c>
      <c r="F322" t="s">
        <v>100</v>
      </c>
      <c r="G322" t="str">
        <f>'Pob x Genero'!DZ7</f>
        <v>70-74</v>
      </c>
      <c r="H322">
        <f>'Pob x Genero'!DZ9</f>
        <v>122</v>
      </c>
      <c r="I322">
        <v>1674</v>
      </c>
    </row>
    <row r="323" spans="1:9" x14ac:dyDescent="0.25">
      <c r="A323" s="220" t="s">
        <v>49</v>
      </c>
      <c r="B323" s="220" t="s">
        <v>45</v>
      </c>
      <c r="C323" s="220" t="s">
        <v>45</v>
      </c>
      <c r="D323" s="220" t="s">
        <v>47</v>
      </c>
      <c r="E323" s="220" t="s">
        <v>50</v>
      </c>
      <c r="F323" t="s">
        <v>100</v>
      </c>
      <c r="G323" t="str">
        <f t="shared" ref="G323:G331" si="33">G322</f>
        <v>70-74</v>
      </c>
      <c r="H323">
        <f>'Pob x Genero'!DZ10</f>
        <v>28</v>
      </c>
      <c r="I323">
        <v>1675</v>
      </c>
    </row>
    <row r="324" spans="1:9" x14ac:dyDescent="0.25">
      <c r="A324" s="220" t="s">
        <v>51</v>
      </c>
      <c r="B324" s="220" t="s">
        <v>45</v>
      </c>
      <c r="C324" s="220" t="s">
        <v>45</v>
      </c>
      <c r="D324" s="220" t="s">
        <v>47</v>
      </c>
      <c r="E324" s="220" t="s">
        <v>52</v>
      </c>
      <c r="F324" t="s">
        <v>100</v>
      </c>
      <c r="G324" t="str">
        <f t="shared" si="33"/>
        <v>70-74</v>
      </c>
      <c r="H324">
        <f>'Pob x Genero'!DZ11</f>
        <v>120</v>
      </c>
      <c r="I324">
        <v>1676</v>
      </c>
    </row>
    <row r="325" spans="1:9" x14ac:dyDescent="0.25">
      <c r="A325" s="220" t="s">
        <v>53</v>
      </c>
      <c r="B325" s="220" t="s">
        <v>45</v>
      </c>
      <c r="C325" s="220" t="s">
        <v>45</v>
      </c>
      <c r="D325" s="220" t="s">
        <v>47</v>
      </c>
      <c r="E325" s="220" t="s">
        <v>54</v>
      </c>
      <c r="F325" t="s">
        <v>100</v>
      </c>
      <c r="G325" t="str">
        <f t="shared" si="33"/>
        <v>70-74</v>
      </c>
      <c r="H325">
        <f>'Pob x Genero'!DZ16</f>
        <v>53</v>
      </c>
      <c r="I325">
        <v>1677</v>
      </c>
    </row>
    <row r="326" spans="1:9" x14ac:dyDescent="0.25">
      <c r="A326" s="220" t="s">
        <v>55</v>
      </c>
      <c r="B326" s="220" t="s">
        <v>45</v>
      </c>
      <c r="C326" s="220" t="s">
        <v>45</v>
      </c>
      <c r="D326" s="220" t="s">
        <v>47</v>
      </c>
      <c r="E326" s="220" t="s">
        <v>56</v>
      </c>
      <c r="F326" t="s">
        <v>100</v>
      </c>
      <c r="G326" t="str">
        <f t="shared" si="33"/>
        <v>70-74</v>
      </c>
      <c r="H326">
        <f>'Pob x Genero'!DZ12</f>
        <v>51</v>
      </c>
      <c r="I326">
        <v>1678</v>
      </c>
    </row>
    <row r="327" spans="1:9" x14ac:dyDescent="0.25">
      <c r="A327" s="220" t="s">
        <v>57</v>
      </c>
      <c r="B327" s="220" t="s">
        <v>45</v>
      </c>
      <c r="C327" s="220" t="s">
        <v>45</v>
      </c>
      <c r="D327" s="220" t="s">
        <v>47</v>
      </c>
      <c r="E327" s="220" t="s">
        <v>58</v>
      </c>
      <c r="F327" t="s">
        <v>100</v>
      </c>
      <c r="G327" t="str">
        <f t="shared" si="33"/>
        <v>70-74</v>
      </c>
      <c r="H327">
        <f>'Pob x Genero'!DZ17</f>
        <v>95</v>
      </c>
      <c r="I327">
        <v>1679</v>
      </c>
    </row>
    <row r="328" spans="1:9" x14ac:dyDescent="0.25">
      <c r="A328" s="220" t="s">
        <v>59</v>
      </c>
      <c r="B328" s="220" t="s">
        <v>45</v>
      </c>
      <c r="C328" s="220" t="s">
        <v>45</v>
      </c>
      <c r="D328" s="220" t="s">
        <v>47</v>
      </c>
      <c r="E328" s="220" t="s">
        <v>60</v>
      </c>
      <c r="F328" t="s">
        <v>100</v>
      </c>
      <c r="G328" t="str">
        <f t="shared" si="33"/>
        <v>70-74</v>
      </c>
      <c r="H328">
        <f>'Pob x Genero'!DZ13</f>
        <v>105</v>
      </c>
      <c r="I328">
        <v>1680</v>
      </c>
    </row>
    <row r="329" spans="1:9" x14ac:dyDescent="0.25">
      <c r="A329" s="220" t="s">
        <v>61</v>
      </c>
      <c r="B329" s="220" t="s">
        <v>45</v>
      </c>
      <c r="C329" s="220" t="s">
        <v>45</v>
      </c>
      <c r="D329" s="220" t="s">
        <v>47</v>
      </c>
      <c r="E329" s="220" t="s">
        <v>62</v>
      </c>
      <c r="F329" t="s">
        <v>100</v>
      </c>
      <c r="G329" t="str">
        <f t="shared" si="33"/>
        <v>70-74</v>
      </c>
      <c r="H329">
        <f>'Pob x Genero'!DZ14</f>
        <v>46</v>
      </c>
      <c r="I329">
        <v>1681</v>
      </c>
    </row>
    <row r="330" spans="1:9" x14ac:dyDescent="0.25">
      <c r="A330" s="220" t="s">
        <v>63</v>
      </c>
      <c r="B330" s="220" t="s">
        <v>45</v>
      </c>
      <c r="C330" s="220" t="s">
        <v>45</v>
      </c>
      <c r="D330" s="220" t="s">
        <v>47</v>
      </c>
      <c r="E330" s="220" t="s">
        <v>64</v>
      </c>
      <c r="F330" t="s">
        <v>100</v>
      </c>
      <c r="G330" t="str">
        <f t="shared" si="33"/>
        <v>70-74</v>
      </c>
      <c r="H330">
        <f>'Pob x Genero'!DZ15</f>
        <v>34</v>
      </c>
      <c r="I330">
        <v>1682</v>
      </c>
    </row>
    <row r="331" spans="1:9" x14ac:dyDescent="0.25">
      <c r="A331" s="220" t="s">
        <v>65</v>
      </c>
      <c r="B331" s="220" t="s">
        <v>45</v>
      </c>
      <c r="C331" s="220" t="s">
        <v>45</v>
      </c>
      <c r="D331" s="220" t="s">
        <v>47</v>
      </c>
      <c r="E331" s="220" t="s">
        <v>66</v>
      </c>
      <c r="F331" t="s">
        <v>100</v>
      </c>
      <c r="G331" t="str">
        <f t="shared" si="33"/>
        <v>70-74</v>
      </c>
      <c r="H331">
        <f>'Pob x Genero'!DZ18</f>
        <v>78</v>
      </c>
      <c r="I331">
        <v>1683</v>
      </c>
    </row>
    <row r="332" spans="1:9" x14ac:dyDescent="0.25">
      <c r="A332" s="220" t="s">
        <v>46</v>
      </c>
      <c r="B332" s="220" t="s">
        <v>45</v>
      </c>
      <c r="C332" s="220" t="s">
        <v>45</v>
      </c>
      <c r="D332" s="220" t="s">
        <v>47</v>
      </c>
      <c r="E332" s="220" t="s">
        <v>48</v>
      </c>
      <c r="F332" t="s">
        <v>100</v>
      </c>
      <c r="G332" t="str">
        <f>'Pob x Genero'!EA7</f>
        <v>75-79</v>
      </c>
      <c r="H332">
        <f>'Pob x Genero'!EA9</f>
        <v>82</v>
      </c>
      <c r="I332">
        <v>1674</v>
      </c>
    </row>
    <row r="333" spans="1:9" x14ac:dyDescent="0.25">
      <c r="A333" s="220" t="s">
        <v>49</v>
      </c>
      <c r="B333" s="220" t="s">
        <v>45</v>
      </c>
      <c r="C333" s="220" t="s">
        <v>45</v>
      </c>
      <c r="D333" s="220" t="s">
        <v>47</v>
      </c>
      <c r="E333" s="220" t="s">
        <v>50</v>
      </c>
      <c r="F333" t="s">
        <v>100</v>
      </c>
      <c r="G333" t="str">
        <f t="shared" ref="G333:G341" si="34">G332</f>
        <v>75-79</v>
      </c>
      <c r="H333">
        <f>'Pob x Genero'!EA10</f>
        <v>19</v>
      </c>
      <c r="I333">
        <v>1675</v>
      </c>
    </row>
    <row r="334" spans="1:9" x14ac:dyDescent="0.25">
      <c r="A334" s="220" t="s">
        <v>51</v>
      </c>
      <c r="B334" s="220" t="s">
        <v>45</v>
      </c>
      <c r="C334" s="220" t="s">
        <v>45</v>
      </c>
      <c r="D334" s="220" t="s">
        <v>47</v>
      </c>
      <c r="E334" s="220" t="s">
        <v>52</v>
      </c>
      <c r="F334" t="s">
        <v>100</v>
      </c>
      <c r="G334" t="str">
        <f t="shared" si="34"/>
        <v>75-79</v>
      </c>
      <c r="H334">
        <f>'Pob x Genero'!EA11</f>
        <v>74</v>
      </c>
      <c r="I334">
        <v>1676</v>
      </c>
    </row>
    <row r="335" spans="1:9" x14ac:dyDescent="0.25">
      <c r="A335" s="220" t="s">
        <v>53</v>
      </c>
      <c r="B335" s="220" t="s">
        <v>45</v>
      </c>
      <c r="C335" s="220" t="s">
        <v>45</v>
      </c>
      <c r="D335" s="220" t="s">
        <v>47</v>
      </c>
      <c r="E335" s="220" t="s">
        <v>54</v>
      </c>
      <c r="F335" t="s">
        <v>100</v>
      </c>
      <c r="G335" t="str">
        <f t="shared" si="34"/>
        <v>75-79</v>
      </c>
      <c r="H335">
        <f>'Pob x Genero'!EA16</f>
        <v>46</v>
      </c>
      <c r="I335">
        <v>1677</v>
      </c>
    </row>
    <row r="336" spans="1:9" x14ac:dyDescent="0.25">
      <c r="A336" s="220" t="s">
        <v>55</v>
      </c>
      <c r="B336" s="220" t="s">
        <v>45</v>
      </c>
      <c r="C336" s="220" t="s">
        <v>45</v>
      </c>
      <c r="D336" s="220" t="s">
        <v>47</v>
      </c>
      <c r="E336" s="220" t="s">
        <v>56</v>
      </c>
      <c r="F336" t="s">
        <v>100</v>
      </c>
      <c r="G336" t="str">
        <f t="shared" si="34"/>
        <v>75-79</v>
      </c>
      <c r="H336">
        <f>'Pob x Genero'!EA12</f>
        <v>20</v>
      </c>
      <c r="I336">
        <v>1678</v>
      </c>
    </row>
    <row r="337" spans="1:9" x14ac:dyDescent="0.25">
      <c r="A337" s="220" t="s">
        <v>57</v>
      </c>
      <c r="B337" s="220" t="s">
        <v>45</v>
      </c>
      <c r="C337" s="220" t="s">
        <v>45</v>
      </c>
      <c r="D337" s="220" t="s">
        <v>47</v>
      </c>
      <c r="E337" s="220" t="s">
        <v>58</v>
      </c>
      <c r="F337" t="s">
        <v>100</v>
      </c>
      <c r="G337" t="str">
        <f t="shared" si="34"/>
        <v>75-79</v>
      </c>
      <c r="H337">
        <f>'Pob x Genero'!EA17</f>
        <v>68</v>
      </c>
      <c r="I337">
        <v>1679</v>
      </c>
    </row>
    <row r="338" spans="1:9" x14ac:dyDescent="0.25">
      <c r="A338" s="220" t="s">
        <v>59</v>
      </c>
      <c r="B338" s="220" t="s">
        <v>45</v>
      </c>
      <c r="C338" s="220" t="s">
        <v>45</v>
      </c>
      <c r="D338" s="220" t="s">
        <v>47</v>
      </c>
      <c r="E338" s="220" t="s">
        <v>60</v>
      </c>
      <c r="F338" t="s">
        <v>100</v>
      </c>
      <c r="G338" t="str">
        <f t="shared" si="34"/>
        <v>75-79</v>
      </c>
      <c r="H338">
        <f>'Pob x Genero'!EA13</f>
        <v>69</v>
      </c>
      <c r="I338">
        <v>1680</v>
      </c>
    </row>
    <row r="339" spans="1:9" x14ac:dyDescent="0.25">
      <c r="A339" s="220" t="s">
        <v>61</v>
      </c>
      <c r="B339" s="220" t="s">
        <v>45</v>
      </c>
      <c r="C339" s="220" t="s">
        <v>45</v>
      </c>
      <c r="D339" s="220" t="s">
        <v>47</v>
      </c>
      <c r="E339" s="220" t="s">
        <v>62</v>
      </c>
      <c r="F339" t="s">
        <v>100</v>
      </c>
      <c r="G339" t="str">
        <f t="shared" si="34"/>
        <v>75-79</v>
      </c>
      <c r="H339">
        <f>'Pob x Genero'!EA14</f>
        <v>38</v>
      </c>
      <c r="I339">
        <v>1681</v>
      </c>
    </row>
    <row r="340" spans="1:9" x14ac:dyDescent="0.25">
      <c r="A340" s="220" t="s">
        <v>63</v>
      </c>
      <c r="B340" s="220" t="s">
        <v>45</v>
      </c>
      <c r="C340" s="220" t="s">
        <v>45</v>
      </c>
      <c r="D340" s="220" t="s">
        <v>47</v>
      </c>
      <c r="E340" s="220" t="s">
        <v>64</v>
      </c>
      <c r="F340" t="s">
        <v>100</v>
      </c>
      <c r="G340" t="str">
        <f t="shared" si="34"/>
        <v>75-79</v>
      </c>
      <c r="H340">
        <f>'Pob x Genero'!EA15</f>
        <v>26</v>
      </c>
      <c r="I340">
        <v>1682</v>
      </c>
    </row>
    <row r="341" spans="1:9" x14ac:dyDescent="0.25">
      <c r="A341" s="220" t="s">
        <v>65</v>
      </c>
      <c r="B341" s="220" t="s">
        <v>45</v>
      </c>
      <c r="C341" s="220" t="s">
        <v>45</v>
      </c>
      <c r="D341" s="220" t="s">
        <v>47</v>
      </c>
      <c r="E341" s="220" t="s">
        <v>66</v>
      </c>
      <c r="F341" t="s">
        <v>100</v>
      </c>
      <c r="G341" t="str">
        <f t="shared" si="34"/>
        <v>75-79</v>
      </c>
      <c r="H341">
        <f>'Pob x Genero'!EA18</f>
        <v>62</v>
      </c>
      <c r="I341">
        <v>1683</v>
      </c>
    </row>
    <row r="342" spans="1:9" x14ac:dyDescent="0.25">
      <c r="A342" s="220" t="s">
        <v>46</v>
      </c>
      <c r="B342" s="220" t="s">
        <v>45</v>
      </c>
      <c r="C342" s="220" t="s">
        <v>45</v>
      </c>
      <c r="D342" s="220" t="s">
        <v>47</v>
      </c>
      <c r="E342" s="220" t="s">
        <v>48</v>
      </c>
      <c r="F342" t="s">
        <v>100</v>
      </c>
      <c r="G342" t="str">
        <f>'Pob x Genero'!EB7</f>
        <v>80-84</v>
      </c>
      <c r="H342">
        <f>'Pob x Genero'!EB9</f>
        <v>56</v>
      </c>
      <c r="I342">
        <v>1674</v>
      </c>
    </row>
    <row r="343" spans="1:9" x14ac:dyDescent="0.25">
      <c r="A343" s="220" t="s">
        <v>49</v>
      </c>
      <c r="B343" s="220" t="s">
        <v>45</v>
      </c>
      <c r="C343" s="220" t="s">
        <v>45</v>
      </c>
      <c r="D343" s="220" t="s">
        <v>47</v>
      </c>
      <c r="E343" s="220" t="s">
        <v>50</v>
      </c>
      <c r="F343" t="s">
        <v>100</v>
      </c>
      <c r="G343" t="str">
        <f t="shared" ref="G343:G351" si="35">G342</f>
        <v>80-84</v>
      </c>
      <c r="H343">
        <f>'Pob x Genero'!EB10</f>
        <v>10</v>
      </c>
      <c r="I343">
        <v>1675</v>
      </c>
    </row>
    <row r="344" spans="1:9" x14ac:dyDescent="0.25">
      <c r="A344" s="220" t="s">
        <v>51</v>
      </c>
      <c r="B344" s="220" t="s">
        <v>45</v>
      </c>
      <c r="C344" s="220" t="s">
        <v>45</v>
      </c>
      <c r="D344" s="220" t="s">
        <v>47</v>
      </c>
      <c r="E344" s="220" t="s">
        <v>52</v>
      </c>
      <c r="F344" t="s">
        <v>100</v>
      </c>
      <c r="G344" t="str">
        <f t="shared" si="35"/>
        <v>80-84</v>
      </c>
      <c r="H344">
        <f>'Pob x Genero'!EB11</f>
        <v>71</v>
      </c>
      <c r="I344">
        <v>1676</v>
      </c>
    </row>
    <row r="345" spans="1:9" x14ac:dyDescent="0.25">
      <c r="A345" s="220" t="s">
        <v>53</v>
      </c>
      <c r="B345" s="220" t="s">
        <v>45</v>
      </c>
      <c r="C345" s="220" t="s">
        <v>45</v>
      </c>
      <c r="D345" s="220" t="s">
        <v>47</v>
      </c>
      <c r="E345" s="220" t="s">
        <v>54</v>
      </c>
      <c r="F345" t="s">
        <v>100</v>
      </c>
      <c r="G345" t="str">
        <f t="shared" si="35"/>
        <v>80-84</v>
      </c>
      <c r="H345">
        <f>'Pob x Genero'!EB16</f>
        <v>32</v>
      </c>
      <c r="I345">
        <v>1677</v>
      </c>
    </row>
    <row r="346" spans="1:9" x14ac:dyDescent="0.25">
      <c r="A346" s="220" t="s">
        <v>55</v>
      </c>
      <c r="B346" s="220" t="s">
        <v>45</v>
      </c>
      <c r="C346" s="220" t="s">
        <v>45</v>
      </c>
      <c r="D346" s="220" t="s">
        <v>47</v>
      </c>
      <c r="E346" s="220" t="s">
        <v>56</v>
      </c>
      <c r="F346" t="s">
        <v>100</v>
      </c>
      <c r="G346" t="str">
        <f t="shared" si="35"/>
        <v>80-84</v>
      </c>
      <c r="H346">
        <f>'Pob x Genero'!EB12</f>
        <v>16</v>
      </c>
      <c r="I346">
        <v>1678</v>
      </c>
    </row>
    <row r="347" spans="1:9" x14ac:dyDescent="0.25">
      <c r="A347" s="220" t="s">
        <v>57</v>
      </c>
      <c r="B347" s="220" t="s">
        <v>45</v>
      </c>
      <c r="C347" s="220" t="s">
        <v>45</v>
      </c>
      <c r="D347" s="220" t="s">
        <v>47</v>
      </c>
      <c r="E347" s="220" t="s">
        <v>58</v>
      </c>
      <c r="F347" t="s">
        <v>100</v>
      </c>
      <c r="G347" t="str">
        <f t="shared" si="35"/>
        <v>80-84</v>
      </c>
      <c r="H347">
        <f>'Pob x Genero'!EB17</f>
        <v>68</v>
      </c>
      <c r="I347">
        <v>1679</v>
      </c>
    </row>
    <row r="348" spans="1:9" x14ac:dyDescent="0.25">
      <c r="A348" s="220" t="s">
        <v>59</v>
      </c>
      <c r="B348" s="220" t="s">
        <v>45</v>
      </c>
      <c r="C348" s="220" t="s">
        <v>45</v>
      </c>
      <c r="D348" s="220" t="s">
        <v>47</v>
      </c>
      <c r="E348" s="220" t="s">
        <v>60</v>
      </c>
      <c r="F348" t="s">
        <v>100</v>
      </c>
      <c r="G348" t="str">
        <f t="shared" si="35"/>
        <v>80-84</v>
      </c>
      <c r="H348">
        <f>'Pob x Genero'!EB13</f>
        <v>35</v>
      </c>
      <c r="I348">
        <v>1680</v>
      </c>
    </row>
    <row r="349" spans="1:9" x14ac:dyDescent="0.25">
      <c r="A349" s="220" t="s">
        <v>61</v>
      </c>
      <c r="B349" s="220" t="s">
        <v>45</v>
      </c>
      <c r="C349" s="220" t="s">
        <v>45</v>
      </c>
      <c r="D349" s="220" t="s">
        <v>47</v>
      </c>
      <c r="E349" s="220" t="s">
        <v>62</v>
      </c>
      <c r="F349" t="s">
        <v>100</v>
      </c>
      <c r="G349" t="str">
        <f t="shared" si="35"/>
        <v>80-84</v>
      </c>
      <c r="H349">
        <f>'Pob x Genero'!EB14</f>
        <v>32</v>
      </c>
      <c r="I349">
        <v>1681</v>
      </c>
    </row>
    <row r="350" spans="1:9" x14ac:dyDescent="0.25">
      <c r="A350" s="220" t="s">
        <v>63</v>
      </c>
      <c r="B350" s="220" t="s">
        <v>45</v>
      </c>
      <c r="C350" s="220" t="s">
        <v>45</v>
      </c>
      <c r="D350" s="220" t="s">
        <v>47</v>
      </c>
      <c r="E350" s="220" t="s">
        <v>64</v>
      </c>
      <c r="F350" t="s">
        <v>100</v>
      </c>
      <c r="G350" t="str">
        <f t="shared" si="35"/>
        <v>80-84</v>
      </c>
      <c r="H350">
        <f>'Pob x Genero'!EB15</f>
        <v>23</v>
      </c>
      <c r="I350">
        <v>1682</v>
      </c>
    </row>
    <row r="351" spans="1:9" x14ac:dyDescent="0.25">
      <c r="A351" s="220" t="s">
        <v>65</v>
      </c>
      <c r="B351" s="220" t="s">
        <v>45</v>
      </c>
      <c r="C351" s="220" t="s">
        <v>45</v>
      </c>
      <c r="D351" s="220" t="s">
        <v>47</v>
      </c>
      <c r="E351" s="220" t="s">
        <v>66</v>
      </c>
      <c r="F351" t="s">
        <v>100</v>
      </c>
      <c r="G351" t="str">
        <f t="shared" si="35"/>
        <v>80-84</v>
      </c>
      <c r="H351">
        <f>'Pob x Genero'!EB18</f>
        <v>69</v>
      </c>
      <c r="I351">
        <v>1683</v>
      </c>
    </row>
    <row r="352" spans="1:9" x14ac:dyDescent="0.25">
      <c r="A352" s="220" t="s">
        <v>46</v>
      </c>
      <c r="B352" s="220" t="s">
        <v>45</v>
      </c>
      <c r="C352" s="220" t="s">
        <v>45</v>
      </c>
      <c r="D352" s="220" t="s">
        <v>47</v>
      </c>
      <c r="E352" s="220" t="s">
        <v>48</v>
      </c>
      <c r="F352" t="s">
        <v>100</v>
      </c>
      <c r="G352" t="str">
        <f>'Pob x Genero'!EC7</f>
        <v>85-+</v>
      </c>
      <c r="H352">
        <f>'Pob x Genero'!EC9</f>
        <v>40</v>
      </c>
      <c r="I352">
        <v>1674</v>
      </c>
    </row>
    <row r="353" spans="1:9" x14ac:dyDescent="0.25">
      <c r="A353" s="220" t="s">
        <v>49</v>
      </c>
      <c r="B353" s="220" t="s">
        <v>45</v>
      </c>
      <c r="C353" s="220" t="s">
        <v>45</v>
      </c>
      <c r="D353" s="220" t="s">
        <v>47</v>
      </c>
      <c r="E353" s="220" t="s">
        <v>50</v>
      </c>
      <c r="F353" t="s">
        <v>100</v>
      </c>
      <c r="G353" t="str">
        <f t="shared" ref="G353:G361" si="36">G352</f>
        <v>85-+</v>
      </c>
      <c r="H353">
        <f>'Pob x Genero'!EC10</f>
        <v>9</v>
      </c>
      <c r="I353">
        <v>1675</v>
      </c>
    </row>
    <row r="354" spans="1:9" x14ac:dyDescent="0.25">
      <c r="A354" s="220" t="s">
        <v>51</v>
      </c>
      <c r="B354" s="220" t="s">
        <v>45</v>
      </c>
      <c r="C354" s="220" t="s">
        <v>45</v>
      </c>
      <c r="D354" s="220" t="s">
        <v>47</v>
      </c>
      <c r="E354" s="220" t="s">
        <v>52</v>
      </c>
      <c r="F354" t="s">
        <v>100</v>
      </c>
      <c r="G354" t="str">
        <f t="shared" si="36"/>
        <v>85-+</v>
      </c>
      <c r="H354">
        <f>'Pob x Genero'!EC11</f>
        <v>36</v>
      </c>
      <c r="I354">
        <v>1676</v>
      </c>
    </row>
    <row r="355" spans="1:9" x14ac:dyDescent="0.25">
      <c r="A355" s="220" t="s">
        <v>53</v>
      </c>
      <c r="B355" s="220" t="s">
        <v>45</v>
      </c>
      <c r="C355" s="220" t="s">
        <v>45</v>
      </c>
      <c r="D355" s="220" t="s">
        <v>47</v>
      </c>
      <c r="E355" s="220" t="s">
        <v>54</v>
      </c>
      <c r="F355" t="s">
        <v>100</v>
      </c>
      <c r="G355" t="str">
        <f t="shared" si="36"/>
        <v>85-+</v>
      </c>
      <c r="H355">
        <f>'Pob x Genero'!EC16</f>
        <v>21</v>
      </c>
      <c r="I355">
        <v>1677</v>
      </c>
    </row>
    <row r="356" spans="1:9" x14ac:dyDescent="0.25">
      <c r="A356" s="220" t="s">
        <v>55</v>
      </c>
      <c r="B356" s="220" t="s">
        <v>45</v>
      </c>
      <c r="C356" s="220" t="s">
        <v>45</v>
      </c>
      <c r="D356" s="220" t="s">
        <v>47</v>
      </c>
      <c r="E356" s="220" t="s">
        <v>56</v>
      </c>
      <c r="F356" t="s">
        <v>100</v>
      </c>
      <c r="G356" t="str">
        <f t="shared" si="36"/>
        <v>85-+</v>
      </c>
      <c r="H356">
        <f>'Pob x Genero'!EC12</f>
        <v>11</v>
      </c>
      <c r="I356">
        <v>1678</v>
      </c>
    </row>
    <row r="357" spans="1:9" x14ac:dyDescent="0.25">
      <c r="A357" s="220" t="s">
        <v>57</v>
      </c>
      <c r="B357" s="220" t="s">
        <v>45</v>
      </c>
      <c r="C357" s="220" t="s">
        <v>45</v>
      </c>
      <c r="D357" s="220" t="s">
        <v>47</v>
      </c>
      <c r="E357" s="220" t="s">
        <v>58</v>
      </c>
      <c r="F357" t="s">
        <v>100</v>
      </c>
      <c r="G357" t="str">
        <f t="shared" si="36"/>
        <v>85-+</v>
      </c>
      <c r="H357">
        <f>'Pob x Genero'!EC17</f>
        <v>45</v>
      </c>
      <c r="I357">
        <v>1679</v>
      </c>
    </row>
    <row r="358" spans="1:9" x14ac:dyDescent="0.25">
      <c r="A358" s="220" t="s">
        <v>59</v>
      </c>
      <c r="B358" s="220" t="s">
        <v>45</v>
      </c>
      <c r="C358" s="220" t="s">
        <v>45</v>
      </c>
      <c r="D358" s="220" t="s">
        <v>47</v>
      </c>
      <c r="E358" s="220" t="s">
        <v>60</v>
      </c>
      <c r="F358" t="s">
        <v>100</v>
      </c>
      <c r="G358" t="str">
        <f t="shared" si="36"/>
        <v>85-+</v>
      </c>
      <c r="H358">
        <f>'Pob x Genero'!EC13</f>
        <v>24</v>
      </c>
      <c r="I358">
        <v>1680</v>
      </c>
    </row>
    <row r="359" spans="1:9" x14ac:dyDescent="0.25">
      <c r="A359" s="220" t="s">
        <v>61</v>
      </c>
      <c r="B359" s="220" t="s">
        <v>45</v>
      </c>
      <c r="C359" s="220" t="s">
        <v>45</v>
      </c>
      <c r="D359" s="220" t="s">
        <v>47</v>
      </c>
      <c r="E359" s="220" t="s">
        <v>62</v>
      </c>
      <c r="F359" t="s">
        <v>100</v>
      </c>
      <c r="G359" t="str">
        <f t="shared" si="36"/>
        <v>85-+</v>
      </c>
      <c r="H359">
        <f>'Pob x Genero'!EC14</f>
        <v>26</v>
      </c>
      <c r="I359">
        <v>1681</v>
      </c>
    </row>
    <row r="360" spans="1:9" x14ac:dyDescent="0.25">
      <c r="A360" s="220" t="s">
        <v>63</v>
      </c>
      <c r="B360" s="220" t="s">
        <v>45</v>
      </c>
      <c r="C360" s="220" t="s">
        <v>45</v>
      </c>
      <c r="D360" s="220" t="s">
        <v>47</v>
      </c>
      <c r="E360" s="220" t="s">
        <v>64</v>
      </c>
      <c r="F360" t="s">
        <v>100</v>
      </c>
      <c r="G360" t="str">
        <f t="shared" si="36"/>
        <v>85-+</v>
      </c>
      <c r="H360">
        <f>'Pob x Genero'!EC15</f>
        <v>11</v>
      </c>
      <c r="I360">
        <v>1682</v>
      </c>
    </row>
    <row r="361" spans="1:9" x14ac:dyDescent="0.25">
      <c r="A361" s="220" t="s">
        <v>65</v>
      </c>
      <c r="B361" s="220" t="s">
        <v>45</v>
      </c>
      <c r="C361" s="220" t="s">
        <v>45</v>
      </c>
      <c r="D361" s="220" t="s">
        <v>47</v>
      </c>
      <c r="E361" s="220" t="s">
        <v>66</v>
      </c>
      <c r="F361" t="s">
        <v>100</v>
      </c>
      <c r="G361" t="str">
        <f t="shared" si="36"/>
        <v>85-+</v>
      </c>
      <c r="H361">
        <f>'Pob x Genero'!EC18</f>
        <v>31</v>
      </c>
      <c r="I361">
        <v>1683</v>
      </c>
    </row>
    <row r="362" spans="1:9" x14ac:dyDescent="0.25">
      <c r="A362" s="220"/>
      <c r="B362" s="220"/>
      <c r="C362" s="220"/>
      <c r="D362" s="220"/>
      <c r="E362" s="220"/>
    </row>
  </sheetData>
  <autoFilter ref="A1:I362" xr:uid="{00000000-0009-0000-0000-000006000000}"/>
  <pageMargins left="0.7" right="0.7" top="0.75" bottom="0.75" header="0.3" footer="0.3"/>
  <pageSetup paperSize="9" firstPageNumber="429496729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DISTRITAL</vt:lpstr>
      <vt:lpstr>MICRORED</vt:lpstr>
      <vt:lpstr>PROVINCIAL</vt:lpstr>
      <vt:lpstr>DEPARTAMENTAL</vt:lpstr>
      <vt:lpstr>Pob x Genero</vt:lpstr>
      <vt:lpstr>PIRAMIDE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ANTONIO MIRANDA MONZON</dc:creator>
  <cp:lastModifiedBy>wilber choque</cp:lastModifiedBy>
  <cp:revision>1</cp:revision>
  <dcterms:created xsi:type="dcterms:W3CDTF">2018-10-12T13:16:25Z</dcterms:created>
  <dcterms:modified xsi:type="dcterms:W3CDTF">2025-02-03T14:44:47Z</dcterms:modified>
</cp:coreProperties>
</file>